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2" activeTab="4"/>
  </bookViews>
  <sheets>
    <sheet name="封面" sheetId="1" r:id="rId1"/>
    <sheet name="1基本信息表" sheetId="2" r:id="rId2"/>
    <sheet name="2预算收入支出总表（收付实现制）" sheetId="4" r:id="rId3"/>
    <sheet name="3预算支出明细表（收付实现制）" sheetId="3" r:id="rId4"/>
    <sheet name="4采购项目预算申报明细表" sheetId="14" r:id="rId5"/>
    <sheet name="5“三公”经费、会议费、培训费支出表" sheetId="6" r:id="rId6"/>
    <sheet name="6财务绩效指标预算目标表" sheetId="8" r:id="rId7"/>
    <sheet name="7存量债务偿还预算表" sheetId="9" r:id="rId8"/>
    <sheet name="收入费用总表（权责发生制）" sheetId="15" r:id="rId9"/>
  </sheets>
  <definedNames>
    <definedName name="_xlnm.Print_Area" localSheetId="2">'2预算收入支出总表（收付实现制）'!$A$1:$H$23</definedName>
    <definedName name="_xlnm.Print_Titles" localSheetId="1">'1基本信息表'!$9:$9</definedName>
    <definedName name="_xlnm.Print_Titles" localSheetId="3">'3预算支出明细表（收付实现制）'!$4:$5</definedName>
    <definedName name="_xlnm.Print_Titles" localSheetId="4">'4采购项目预算申报明细表'!$4:$5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<sst xmlns="http://schemas.openxmlformats.org/spreadsheetml/2006/main" count="518" uniqueCount="392">
  <si>
    <r>
      <rPr>
        <u/>
        <sz val="26"/>
        <rFont val="黑体"/>
        <charset val="134"/>
      </rPr>
      <t xml:space="preserve"> 2024 </t>
    </r>
    <r>
      <rPr>
        <sz val="26"/>
        <rFont val="黑体"/>
        <charset val="134"/>
      </rPr>
      <t xml:space="preserve">年镇江市市属公立医院预算表 </t>
    </r>
  </si>
  <si>
    <t>财务部门负责人（签字）：</t>
  </si>
  <si>
    <t>财务分管领导（签字）：</t>
  </si>
  <si>
    <t>医院主要负责人（签字）：</t>
  </si>
  <si>
    <r>
      <rPr>
        <sz val="16"/>
        <rFont val="黑体"/>
        <charset val="134"/>
      </rPr>
      <t>医院（盖章）：</t>
    </r>
    <r>
      <rPr>
        <u/>
        <sz val="16"/>
        <rFont val="黑体"/>
        <charset val="134"/>
      </rPr>
      <t xml:space="preserve">      </t>
    </r>
  </si>
  <si>
    <t>报送日期：2024年2月28日</t>
  </si>
  <si>
    <t>表一</t>
  </si>
  <si>
    <r>
      <rPr>
        <u/>
        <sz val="20"/>
        <rFont val="黑体"/>
        <charset val="134"/>
      </rPr>
      <t xml:space="preserve">   2024 </t>
    </r>
    <r>
      <rPr>
        <sz val="20"/>
        <rFont val="黑体"/>
        <charset val="134"/>
      </rPr>
      <t xml:space="preserve">年镇江市市属公立医院基本信息及工作量表 </t>
    </r>
  </si>
  <si>
    <t>单位代码：</t>
  </si>
  <si>
    <t>法定代表人：</t>
  </si>
  <si>
    <t>顾红政</t>
  </si>
  <si>
    <t>单位名称：</t>
  </si>
  <si>
    <t>镇江市口腔医院</t>
  </si>
  <si>
    <t>财务负责人：</t>
  </si>
  <si>
    <t>徐志扬</t>
  </si>
  <si>
    <t>统一社会信用代码：</t>
  </si>
  <si>
    <t>12321100468658342D</t>
  </si>
  <si>
    <t>单位性质：</t>
  </si>
  <si>
    <t>公立医院</t>
  </si>
  <si>
    <t>联系电话：</t>
  </si>
  <si>
    <t>绩效工资总量核定系数：</t>
  </si>
  <si>
    <t>提供附件</t>
  </si>
  <si>
    <t>单位地址：</t>
  </si>
  <si>
    <t>镇江市运河路81号</t>
  </si>
  <si>
    <t>公务用车数量：</t>
  </si>
  <si>
    <t>项目/数据</t>
  </si>
  <si>
    <t>上年数</t>
  </si>
  <si>
    <t>预算数</t>
  </si>
  <si>
    <t>增减</t>
  </si>
  <si>
    <t xml:space="preserve">      一、人   员</t>
  </si>
  <si>
    <t xml:space="preserve">   1、平均在职人数合计</t>
  </si>
  <si>
    <t>（1）编内人员</t>
  </si>
  <si>
    <t>小计</t>
  </si>
  <si>
    <t xml:space="preserve"> 医务医技人员数</t>
  </si>
  <si>
    <t xml:space="preserve">  其中： 医生人员数</t>
  </si>
  <si>
    <t xml:space="preserve">         护理人员数</t>
  </si>
  <si>
    <t xml:space="preserve">         医技人员数</t>
  </si>
  <si>
    <t xml:space="preserve">         药剂人员数</t>
  </si>
  <si>
    <t xml:space="preserve"> 管理人员数</t>
  </si>
  <si>
    <t xml:space="preserve"> 后勤人员数</t>
  </si>
  <si>
    <t>（2）编外人员</t>
  </si>
  <si>
    <r>
      <rPr>
        <sz val="11"/>
        <color theme="1"/>
        <rFont val="宋体"/>
        <charset val="134"/>
        <scheme val="minor"/>
      </rPr>
      <t xml:space="preserve">   2、离休人数  </t>
    </r>
    <r>
      <rPr>
        <u/>
        <sz val="11"/>
        <color theme="1"/>
        <rFont val="宋体"/>
        <charset val="134"/>
        <scheme val="minor"/>
      </rPr>
      <t xml:space="preserve">          </t>
    </r>
  </si>
  <si>
    <t xml:space="preserve">   3、退休人数</t>
  </si>
  <si>
    <t xml:space="preserve">    二、床位</t>
  </si>
  <si>
    <t>编制床位</t>
  </si>
  <si>
    <t>实际平均开放床位</t>
  </si>
  <si>
    <t xml:space="preserve">    三、医疗服务工作量</t>
  </si>
  <si>
    <t xml:space="preserve">      （一）门急诊人次</t>
  </si>
  <si>
    <t xml:space="preserve">            其中：急诊人次</t>
  </si>
  <si>
    <t xml:space="preserve">      （二）住院工作量</t>
  </si>
  <si>
    <t xml:space="preserve">            其中：出院人次</t>
  </si>
  <si>
    <t xml:space="preserve">                  实际开放总床日</t>
  </si>
  <si>
    <t xml:space="preserve">                  实际占用总床日</t>
  </si>
  <si>
    <t xml:space="preserve">                  出院者平均住院天数</t>
  </si>
  <si>
    <t xml:space="preserve">                  住院病人手术例数</t>
  </si>
  <si>
    <t xml:space="preserve">        其中：四级手术例数</t>
  </si>
  <si>
    <t>注：编内，编外各类人员数按人员实际所在岗位进行统计，例如护理部非护理人员归入“管理”人员</t>
  </si>
  <si>
    <t>表二</t>
  </si>
  <si>
    <r>
      <rPr>
        <u/>
        <sz val="24"/>
        <rFont val="黑体"/>
        <charset val="134"/>
      </rPr>
      <t>2024</t>
    </r>
    <r>
      <rPr>
        <sz val="24"/>
        <rFont val="黑体"/>
        <charset val="134"/>
      </rPr>
      <t xml:space="preserve">年镇江市市属公立医院预算收入支出总表 </t>
    </r>
  </si>
  <si>
    <t>编制单位： 镇江市口腔医院</t>
  </si>
  <si>
    <t>单位:万元</t>
  </si>
  <si>
    <t>收入预算</t>
  </si>
  <si>
    <t>支出预算</t>
  </si>
  <si>
    <t>收入项目</t>
  </si>
  <si>
    <t>支出项目</t>
  </si>
  <si>
    <t>资金来源</t>
  </si>
  <si>
    <t>财政基本拨款</t>
  </si>
  <si>
    <t>财政项目拨款</t>
  </si>
  <si>
    <t>非财政拨款的专项资金</t>
  </si>
  <si>
    <t>其他资金</t>
  </si>
  <si>
    <t>一、医院预算收入合计</t>
  </si>
  <si>
    <t>三、医院预算支出合计</t>
  </si>
  <si>
    <t>（一）财政拨款预算收入</t>
  </si>
  <si>
    <t>（一）事业支出</t>
  </si>
  <si>
    <t>1、基本拨款预算收入</t>
  </si>
  <si>
    <t>（二）经营支出</t>
  </si>
  <si>
    <t>2、项目拨款预算收入</t>
  </si>
  <si>
    <t>（三）上缴上级支出</t>
  </si>
  <si>
    <t>（二）事业预算收入</t>
  </si>
  <si>
    <t>（四）对附属单位补助支出</t>
  </si>
  <si>
    <t>其中：医疗预算收入</t>
  </si>
  <si>
    <t>（五）投资支出</t>
  </si>
  <si>
    <t xml:space="preserve">      科教预算收入</t>
  </si>
  <si>
    <t>（六）其他支出（除上述外的支出）</t>
  </si>
  <si>
    <t>（三）上级补助预算收入</t>
  </si>
  <si>
    <t xml:space="preserve">      其中，债务还本付息支出</t>
  </si>
  <si>
    <t>（四）附属单位上缴预算收入</t>
  </si>
  <si>
    <t>四、本年预算收支结转结余</t>
  </si>
  <si>
    <t>（五）经营预算收入</t>
  </si>
  <si>
    <t>（一）财政拨款收支结转结余</t>
  </si>
  <si>
    <t>（六）其他预算收入（除上述外的预算收入）</t>
  </si>
  <si>
    <t>（二）非财政拨款收支结转结余</t>
  </si>
  <si>
    <t>（三）其他资金结余</t>
  </si>
  <si>
    <t>二、年初预算结转结余</t>
  </si>
  <si>
    <t>五、年末预算结转结余</t>
  </si>
  <si>
    <t>（一）财政拨款结转结余</t>
  </si>
  <si>
    <t>（二）非财政拨款结转</t>
  </si>
  <si>
    <t>（三）非财政拨款结余</t>
  </si>
  <si>
    <t>注：按收付实现制统计</t>
  </si>
  <si>
    <t>表三</t>
  </si>
  <si>
    <r>
      <rPr>
        <u/>
        <sz val="20"/>
        <rFont val="黑体"/>
        <charset val="134"/>
      </rPr>
      <t>2024</t>
    </r>
    <r>
      <rPr>
        <sz val="20"/>
        <rFont val="黑体"/>
        <charset val="134"/>
      </rPr>
      <t>年镇江市市属公立医院预算支出明细表</t>
    </r>
  </si>
  <si>
    <t>单位：万元</t>
  </si>
  <si>
    <t>支出内容</t>
  </si>
  <si>
    <t>支出合计</t>
  </si>
  <si>
    <t>一、事业支出</t>
  </si>
  <si>
    <t xml:space="preserve">  工资福利支出</t>
  </si>
  <si>
    <t xml:space="preserve">    基本工资</t>
  </si>
  <si>
    <t xml:space="preserve">    津贴补贴</t>
  </si>
  <si>
    <t xml:space="preserve">    伙食补助费</t>
  </si>
  <si>
    <t xml:space="preserve">    绩效工资</t>
  </si>
  <si>
    <t xml:space="preserve">    基本养老保险缴费</t>
  </si>
  <si>
    <t xml:space="preserve">    职业年金缴费</t>
  </si>
  <si>
    <t xml:space="preserve">    基本医疗保险缴费</t>
  </si>
  <si>
    <t xml:space="preserve">    其他社会保障缴费</t>
  </si>
  <si>
    <t xml:space="preserve">    住房公积金</t>
  </si>
  <si>
    <t xml:space="preserve">    医疗费</t>
  </si>
  <si>
    <t xml:space="preserve">    其他工资福利支出</t>
  </si>
  <si>
    <t xml:space="preserve">  商品服务支出</t>
  </si>
  <si>
    <t xml:space="preserve">    办公费</t>
  </si>
  <si>
    <t xml:space="preserve">    印刷费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</si>
  <si>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</si>
  <si>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</si>
  <si>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</si>
  <si>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</si>
  <si>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物业管理费</t>
  </si>
  <si>
    <t xml:space="preserve">    差旅费</t>
  </si>
  <si>
    <t xml:space="preserve">    因公出国(境)费</t>
  </si>
  <si>
    <t xml:space="preserve">    维修(护)费</t>
  </si>
  <si>
    <t xml:space="preserve">    租赁费</t>
  </si>
  <si>
    <t xml:space="preserve">    会议费</t>
  </si>
  <si>
    <t xml:space="preserve">    培训费</t>
  </si>
  <si>
    <t xml:space="preserve">    公务接待费</t>
  </si>
  <si>
    <t xml:space="preserve">    专用材料费</t>
  </si>
  <si>
    <t xml:space="preserve">     药品费</t>
  </si>
  <si>
    <t xml:space="preserve">      西药</t>
  </si>
  <si>
    <t xml:space="preserve">    卫生材料费</t>
  </si>
  <si>
    <t xml:space="preserve">      血库材料</t>
  </si>
  <si>
    <t xml:space="preserve">      医用气体</t>
  </si>
  <si>
    <t xml:space="preserve">      影像材料费</t>
  </si>
  <si>
    <t xml:space="preserve">      化验材料费</t>
  </si>
  <si>
    <t xml:space="preserve">      其他卫生材料费</t>
  </si>
  <si>
    <t xml:space="preserve">     低值易耗品</t>
  </si>
  <si>
    <t xml:space="preserve">     其他材料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</si>
  <si>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</si>
  <si>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</si>
  <si>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</si>
  <si>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</si>
  <si>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</si>
  <si>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</si>
  <si>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</si>
  <si>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</si>
  <si>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 xml:space="preserve">  对个人和家庭的补助</t>
  </si>
  <si>
    <t xml:space="preserve">    离休费</t>
  </si>
  <si>
    <t xml:space="preserve">    退休费</t>
  </si>
  <si>
    <t xml:space="preserve">    退职(役)费</t>
  </si>
  <si>
    <t xml:space="preserve">    抚恤金</t>
  </si>
  <si>
    <t xml:space="preserve">    生活补助</t>
  </si>
  <si>
    <t xml:space="preserve">    救济费</t>
  </si>
  <si>
    <t xml:space="preserve">    医疗费补助</t>
  </si>
  <si>
    <t xml:space="preserve">    助学金</t>
  </si>
  <si>
    <t xml:space="preserve">    奖励金</t>
  </si>
  <si>
    <t xml:space="preserve">    其他对个人和家庭的补助</t>
  </si>
  <si>
    <t xml:space="preserve">  资本性支出</t>
  </si>
  <si>
    <t xml:space="preserve">    房屋建筑物购建</t>
  </si>
  <si>
    <t xml:space="preserve">    办公设备购置</t>
  </si>
  <si>
    <t xml:space="preserve">    专用设备购置</t>
  </si>
  <si>
    <t xml:space="preserve">    基础设施建设</t>
  </si>
  <si>
    <t xml:space="preserve">    大型修缮</t>
  </si>
  <si>
    <t xml:space="preserve">    信息网络及软件购置更新</t>
  </si>
  <si>
    <t xml:space="preserve">    物资储备</t>
  </si>
  <si>
    <t xml:space="preserve">    土地补偿</t>
  </si>
  <si>
    <t xml:space="preserve">    安置补助</t>
  </si>
  <si>
    <t xml:space="preserve">    地上附着物和青苗补偿</t>
  </si>
  <si>
    <t xml:space="preserve">    拆迁补偿</t>
  </si>
  <si>
    <t xml:space="preserve">    公务用车购置</t>
  </si>
  <si>
    <t xml:space="preserve">    其他交通工具购置</t>
  </si>
  <si>
    <t xml:space="preserve">    文物和陈列品购置</t>
  </si>
  <si>
    <t xml:space="preserve">    无形资产购置</t>
  </si>
  <si>
    <t xml:space="preserve">    其他资本性支出</t>
  </si>
  <si>
    <t>二、经营支出</t>
  </si>
  <si>
    <t>三、上缴上级支出</t>
  </si>
  <si>
    <t>四、对附属单位补助支出</t>
  </si>
  <si>
    <t>五、投资支出</t>
  </si>
  <si>
    <t>六、其他支出</t>
  </si>
  <si>
    <t xml:space="preserve">  债务还本支出</t>
  </si>
  <si>
    <t xml:space="preserve">  利息支出</t>
  </si>
  <si>
    <t xml:space="preserve">  捐赠支出</t>
  </si>
  <si>
    <t xml:space="preserve">  其他</t>
  </si>
  <si>
    <t>表四</t>
  </si>
  <si>
    <r>
      <t xml:space="preserve"> 2024 </t>
    </r>
    <r>
      <rPr>
        <b/>
        <sz val="12"/>
        <color theme="1"/>
        <rFont val="宋体"/>
        <charset val="134"/>
        <scheme val="minor"/>
      </rPr>
      <t>年镇江市市属公立医院项目及采购预算明细表</t>
    </r>
  </si>
  <si>
    <t>编制单位：镇江市口腔医院</t>
  </si>
  <si>
    <t>单位：</t>
  </si>
  <si>
    <t>万元</t>
  </si>
  <si>
    <t>类型</t>
  </si>
  <si>
    <t>项目名称</t>
  </si>
  <si>
    <t>是否政府采购（是/否）</t>
  </si>
  <si>
    <t>采购品目</t>
  </si>
  <si>
    <t>采购方式</t>
  </si>
  <si>
    <t>数量</t>
  </si>
  <si>
    <t>采购预算总额</t>
  </si>
  <si>
    <t>2024年度预算支出</t>
  </si>
  <si>
    <t>采购时间</t>
  </si>
  <si>
    <t>（一）基本建设</t>
  </si>
  <si>
    <t>（二）大型修缮</t>
  </si>
  <si>
    <t>大西路口腔医院外墙改造项目</t>
  </si>
  <si>
    <t>否</t>
  </si>
  <si>
    <t>分散采购</t>
  </si>
  <si>
    <t>总院门诊大楼外立面改造工程</t>
  </si>
  <si>
    <t>是</t>
  </si>
  <si>
    <t>（三）设备购置</t>
  </si>
  <si>
    <t>激光治疗仪</t>
  </si>
  <si>
    <t>3shapeT4口扫</t>
  </si>
  <si>
    <t>牙椅</t>
  </si>
  <si>
    <t>骨动力系统</t>
  </si>
  <si>
    <t>（四）设备维保</t>
  </si>
  <si>
    <t>（五）无形资产购置</t>
  </si>
  <si>
    <t>Dolphin软件正颌模块</t>
  </si>
  <si>
    <t>CA认证电子签名系统</t>
  </si>
  <si>
    <t>手术麻醉临床信息系统</t>
  </si>
  <si>
    <t>关于手麻、CA等系统的HIS和EMR系统改造</t>
  </si>
  <si>
    <t>HRP系统资产管理等模块</t>
  </si>
  <si>
    <t>（六）无形资产维保</t>
  </si>
  <si>
    <t>HIS系统维保</t>
  </si>
  <si>
    <t>单一来源</t>
  </si>
  <si>
    <t>医保升级改造</t>
  </si>
  <si>
    <t>（七）2024年政府集中采购目录内商品采购</t>
  </si>
  <si>
    <t>服务器</t>
  </si>
  <si>
    <t>协议采购</t>
  </si>
  <si>
    <t>网络安全设备</t>
  </si>
  <si>
    <t>医生工作站电脑</t>
  </si>
  <si>
    <t>办公电脑</t>
  </si>
  <si>
    <t>笔记本电脑</t>
  </si>
  <si>
    <t>票据打印机</t>
  </si>
  <si>
    <t>处方打印机</t>
  </si>
  <si>
    <t>激光打印机</t>
  </si>
  <si>
    <t>挂机</t>
  </si>
  <si>
    <t>柜机</t>
  </si>
  <si>
    <t>物业管理</t>
  </si>
  <si>
    <t>集中招标</t>
  </si>
  <si>
    <t>印刷服务</t>
  </si>
  <si>
    <t>（八）全年药品采购总量预算</t>
  </si>
  <si>
    <t>其中：西药</t>
  </si>
  <si>
    <t>平台采购</t>
  </si>
  <si>
    <t>（九）全年卫生耗材采购总量预算</t>
  </si>
  <si>
    <t>其中：高值耗材采购预算</t>
  </si>
  <si>
    <t>高值耗材采购预算</t>
  </si>
  <si>
    <t>（十）其他</t>
  </si>
  <si>
    <t>医疗云资源服务（三年）</t>
  </si>
  <si>
    <t>义齿外加工单位遴选（三年）</t>
  </si>
  <si>
    <t>注：1. 财政拨款安排的项目全口径填报（无论是否政府采购）；
    2. 除财政拨款外安排的基本建设、大型修缮、设备购置及维保、无形资产购置及维保、其他等填报30万元（含）以上采购明细；
    3. 政府集中采购目录内商品采购预算按品目汇总数量及金额，参照《关于转发江苏省2024年政府集中采购目录及标准的通知》镇财采【2023】27号文；
    4. 高值耗材主要是国考监测17类高值耗材；
    5. 其他项目预算包括不限于各类中介费、服务费等。</t>
  </si>
  <si>
    <t>表5</t>
  </si>
  <si>
    <r>
      <rPr>
        <u/>
        <sz val="20"/>
        <rFont val="黑体"/>
        <charset val="134"/>
      </rPr>
      <t>2024</t>
    </r>
    <r>
      <rPr>
        <sz val="20"/>
        <rFont val="黑体"/>
        <charset val="134"/>
      </rPr>
      <t>年镇江市市区公立医院预算“三公”经费、会议费、培训费支出表</t>
    </r>
  </si>
  <si>
    <t>“三公”经费合计</t>
  </si>
  <si>
    <t>因公出国(境)费</t>
  </si>
  <si>
    <t>公务用车购置及运行维护费</t>
  </si>
  <si>
    <t>公务接待费</t>
  </si>
  <si>
    <t>会议费</t>
  </si>
  <si>
    <t>培训费</t>
  </si>
  <si>
    <t>公务用车购置费</t>
  </si>
  <si>
    <t>公务用车运行维护费</t>
  </si>
  <si>
    <t>√</t>
  </si>
  <si>
    <t>表六</t>
  </si>
  <si>
    <r>
      <rPr>
        <u/>
        <sz val="16"/>
        <rFont val="黑体"/>
        <charset val="134"/>
      </rPr>
      <t xml:space="preserve"> 2024</t>
    </r>
    <r>
      <rPr>
        <sz val="16"/>
        <rFont val="黑体"/>
        <charset val="134"/>
      </rPr>
      <t>年镇江市市属公立医院主要财务绩效指标预算目标表</t>
    </r>
  </si>
  <si>
    <t>指标分类</t>
  </si>
  <si>
    <t>指标</t>
  </si>
  <si>
    <t>单位</t>
  </si>
  <si>
    <t>本年预算目标</t>
  </si>
  <si>
    <t>成本指标</t>
  </si>
  <si>
    <t>办公费支出定额</t>
  </si>
  <si>
    <t>元/职工</t>
  </si>
  <si>
    <t>≤155</t>
  </si>
  <si>
    <t>水费支出定额</t>
  </si>
  <si>
    <t>元/床日</t>
  </si>
  <si>
    <t>≤0.77</t>
  </si>
  <si>
    <t>电费支出定额（元/床日）</t>
  </si>
  <si>
    <t>≤10.5</t>
  </si>
  <si>
    <t>百元收入服务成本</t>
  </si>
  <si>
    <t>元</t>
  </si>
  <si>
    <t>≤9</t>
  </si>
  <si>
    <t>百元医疗收入（不含药品）卫生材料消耗</t>
  </si>
  <si>
    <t>≤22.4</t>
  </si>
  <si>
    <t>人员支出占业务支出比重</t>
  </si>
  <si>
    <t>%</t>
  </si>
  <si>
    <t>≤58%</t>
  </si>
  <si>
    <t>人员费用占纯医疗收入（不含药品、卫材收入）比重</t>
  </si>
  <si>
    <t>≤70%</t>
  </si>
  <si>
    <t>运营
效果效率指标</t>
  </si>
  <si>
    <t>本期总盈余</t>
  </si>
  <si>
    <t xml:space="preserve">万元 </t>
  </si>
  <si>
    <t>≥200</t>
  </si>
  <si>
    <t>本期医疗盈余</t>
  </si>
  <si>
    <t>存货周转率</t>
  </si>
  <si>
    <t>次</t>
  </si>
  <si>
    <t>≥15</t>
  </si>
  <si>
    <t>速动比率</t>
  </si>
  <si>
    <t>≥350%</t>
  </si>
  <si>
    <t>总资产周转率</t>
  </si>
  <si>
    <t>≥94%</t>
  </si>
  <si>
    <t>医疗服务收入（不含药品、耗材、检查检验收入）占医疗收入比例</t>
  </si>
  <si>
    <t>≥69%</t>
  </si>
  <si>
    <t>药品收入占医疗收入比重</t>
  </si>
  <si>
    <t>≤1%</t>
  </si>
  <si>
    <t>卫生材料收入占医疗收入比重</t>
  </si>
  <si>
    <t>≤24%</t>
  </si>
  <si>
    <t>门诊收入占医疗收入比例</t>
  </si>
  <si>
    <t>99%-100%</t>
  </si>
  <si>
    <t>住院收入占医疗收入比例</t>
  </si>
  <si>
    <t>0%-1%</t>
  </si>
  <si>
    <t>床位使用率</t>
  </si>
  <si>
    <t>0-20%</t>
  </si>
  <si>
    <t>医疗收入增幅</t>
  </si>
  <si>
    <t>2%-8%</t>
  </si>
  <si>
    <t>门诊均费增幅</t>
  </si>
  <si>
    <t>≤5%</t>
  </si>
  <si>
    <t>住院均费增幅</t>
  </si>
  <si>
    <t>——</t>
  </si>
  <si>
    <t>门诊次均药品费用增幅</t>
  </si>
  <si>
    <t>≤6%</t>
  </si>
  <si>
    <t>住院次均药品费用增幅</t>
  </si>
  <si>
    <t>在职人均工作量</t>
  </si>
  <si>
    <t>人次</t>
  </si>
  <si>
    <t>≥800</t>
  </si>
  <si>
    <t>在职人均纯医疗收入</t>
  </si>
  <si>
    <t>≥402000</t>
  </si>
  <si>
    <t>在职人均总医疗收入</t>
  </si>
  <si>
    <t>≥508000</t>
  </si>
  <si>
    <t>可持续影响
指标</t>
  </si>
  <si>
    <t>净资产增长率</t>
  </si>
  <si>
    <t>≥5%</t>
  </si>
  <si>
    <t>资产负债率</t>
  </si>
  <si>
    <t>≤10.6%</t>
  </si>
  <si>
    <t>注：在职人均工作量=（门急诊人次+实际占用床日*3）/平均在职职工人数
   在职人均纯医疗收入=纯医疗收入（医疗收入剔除药品、卫生耗材等收入）/平均在职职工人数</t>
  </si>
  <si>
    <t xml:space="preserve">    </t>
  </si>
  <si>
    <t>表七</t>
  </si>
  <si>
    <r>
      <rPr>
        <u/>
        <sz val="14"/>
        <color theme="1"/>
        <rFont val="方正小标宋_GBK"/>
        <charset val="134"/>
      </rPr>
      <t>2024</t>
    </r>
    <r>
      <rPr>
        <sz val="14"/>
        <color theme="1"/>
        <rFont val="方正小标宋_GBK"/>
        <charset val="134"/>
      </rPr>
      <t xml:space="preserve"> 年镇江市市属公立医院金融机构存量债务偿还预算表</t>
    </r>
  </si>
  <si>
    <t xml:space="preserve">          </t>
  </si>
  <si>
    <t>借款机构</t>
  </si>
  <si>
    <t>借款合同编号</t>
  </si>
  <si>
    <t>借贷周期</t>
  </si>
  <si>
    <t>金额</t>
  </si>
  <si>
    <t>利率</t>
  </si>
  <si>
    <t>到期时间</t>
  </si>
  <si>
    <t>偿还预算</t>
  </si>
  <si>
    <t>财政专项资金</t>
  </si>
  <si>
    <t>自有资金</t>
  </si>
  <si>
    <t>银行转贷</t>
  </si>
  <si>
    <t>银行贷款小计</t>
  </si>
  <si>
    <t>无</t>
  </si>
  <si>
    <t>银行金融产品（银票等）小计</t>
  </si>
  <si>
    <t>融资租赁小计</t>
  </si>
  <si>
    <t>合计</t>
  </si>
  <si>
    <t>备注： 一、各类借款按逐项明细填报。</t>
  </si>
  <si>
    <t xml:space="preserve">       二、填报时间节点为年末存量债务。</t>
  </si>
  <si>
    <t>加一</t>
  </si>
  <si>
    <t>镇江市市直公立医院2024年收入费用总表（权责发生制）</t>
  </si>
  <si>
    <t>科教</t>
  </si>
  <si>
    <t>其他</t>
  </si>
  <si>
    <t>一、本期收入合计</t>
  </si>
  <si>
    <t>三、本期费用合计</t>
  </si>
  <si>
    <t>（一）财政拨款收入</t>
  </si>
  <si>
    <t>（一）业务活动费用</t>
  </si>
  <si>
    <t>1、基本拨款收入</t>
  </si>
  <si>
    <t>（二）单位管理费用</t>
  </si>
  <si>
    <t>2、项目拨款收入</t>
  </si>
  <si>
    <t>（三）经营费用</t>
  </si>
  <si>
    <t>（二）事业收入</t>
  </si>
  <si>
    <t>（四）资产处置费用</t>
  </si>
  <si>
    <t>其中：医疗收入</t>
  </si>
  <si>
    <t>（五）上缴上级费用</t>
  </si>
  <si>
    <t xml:space="preserve">      科教收入</t>
  </si>
  <si>
    <t>（六）对附属单位补助费用</t>
  </si>
  <si>
    <t>（三）上级补助收入</t>
  </si>
  <si>
    <t>（七）所得税费用</t>
  </si>
  <si>
    <t>（四)附属单位上缴收入</t>
  </si>
  <si>
    <t>（八）其他费用</t>
  </si>
  <si>
    <t>（五）经营收入</t>
  </si>
  <si>
    <t>（六）非同级财政拨款收入</t>
  </si>
  <si>
    <t>（七）投资收益</t>
  </si>
  <si>
    <t>（八）捐赠收入</t>
  </si>
  <si>
    <t>四、本期盈余</t>
  </si>
  <si>
    <t>（九）利息收入</t>
  </si>
  <si>
    <t>（一）财政项目盈余</t>
  </si>
  <si>
    <t>（十）租金收入</t>
  </si>
  <si>
    <t>（二） 医疗盈余</t>
  </si>
  <si>
    <t>（十一）其他收入</t>
  </si>
  <si>
    <t>（三） 科教盈余</t>
  </si>
  <si>
    <t>二、年初累计盈余</t>
  </si>
  <si>
    <t>五、年末累计盈余</t>
  </si>
  <si>
    <t>（二）医疗盈余</t>
  </si>
  <si>
    <t>（三）科教盈余</t>
  </si>
  <si>
    <t>（四）新旧转换盈余</t>
  </si>
  <si>
    <t>注：按权责发生制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</si>
</sst>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%"/>
    <numFmt numFmtId="178" formatCode="#,##0.00_ "/>
  </numFmts>
  <fonts count="5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name val="黑体"/>
      <charset val="134"/>
    </font>
    <font>
      <sz val="20"/>
      <name val="黑体"/>
      <charset val="134"/>
    </font>
    <font>
      <sz val="10"/>
      <color rgb="FF000000"/>
      <name val="黑体"/>
      <charset val="134"/>
    </font>
    <font>
      <sz val="10"/>
      <color theme="1"/>
      <name val="黑体"/>
      <charset val="134"/>
    </font>
    <font>
      <b/>
      <sz val="10"/>
      <name val="黑体"/>
      <charset val="134"/>
    </font>
    <font>
      <sz val="11"/>
      <color rgb="FFFF0000"/>
      <name val="黑体"/>
      <charset val="134"/>
    </font>
    <font>
      <sz val="10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0"/>
      <name val="宋体"/>
      <charset val="134"/>
    </font>
    <font>
      <sz val="16"/>
      <name val="黑体"/>
      <charset val="134"/>
    </font>
    <font>
      <sz val="1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仿宋_GB2312"/>
      <charset val="134"/>
    </font>
    <font>
      <b/>
      <u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FF0000"/>
      <name val="黑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26"/>
      <color theme="1"/>
      <name val="宋体"/>
      <charset val="134"/>
      <scheme val="minor"/>
    </font>
    <font>
      <sz val="24"/>
      <name val="黑体"/>
      <charset val="134"/>
    </font>
    <font>
      <b/>
      <sz val="11"/>
      <name val="宋体"/>
      <charset val="134"/>
      <scheme val="minor"/>
    </font>
    <font>
      <sz val="26"/>
      <name val="黑体"/>
      <charset val="134"/>
    </font>
    <font>
      <sz val="16"/>
      <color theme="1"/>
      <name val="宋体"/>
      <charset val="134"/>
      <scheme val="minor"/>
    </font>
    <font>
      <sz val="1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20"/>
      <name val="黑体"/>
      <charset val="134"/>
    </font>
    <font>
      <u/>
      <sz val="26"/>
      <name val="黑体"/>
      <charset val="134"/>
    </font>
    <font>
      <u/>
      <sz val="16"/>
      <name val="黑体"/>
      <charset val="134"/>
    </font>
    <font>
      <u/>
      <sz val="11"/>
      <color theme="1"/>
      <name val="宋体"/>
      <charset val="134"/>
      <scheme val="minor"/>
    </font>
    <font>
      <u/>
      <sz val="24"/>
      <name val="黑体"/>
      <charset val="134"/>
    </font>
    <font>
      <u/>
      <sz val="14"/>
      <color theme="1"/>
      <name val="方正小标宋_GBK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0" borderId="13" applyNumberFormat="0" applyAlignment="0" applyProtection="0">
      <alignment vertical="center"/>
    </xf>
    <xf numFmtId="0" fontId="39" fillId="11" borderId="14" applyNumberFormat="0" applyAlignment="0" applyProtection="0">
      <alignment vertical="center"/>
    </xf>
    <xf numFmtId="0" fontId="40" fillId="11" borderId="13" applyNumberFormat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9" fillId="0" borderId="0">
      <alignment vertical="center"/>
    </xf>
    <xf numFmtId="0" fontId="0" fillId="0" borderId="0">
      <alignment vertical="center"/>
    </xf>
  </cellStyleXfs>
  <cellXfs count="2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2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6" fillId="0" borderId="2" xfId="0" applyFont="1" applyFill="1" applyBorder="1" applyAlignment="1" applyProtection="1">
      <alignment vertical="center" wrapText="1"/>
      <protection locked="0"/>
    </xf>
    <xf numFmtId="176" fontId="2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176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right" vertical="center" wrapText="1"/>
    </xf>
    <xf numFmtId="177" fontId="10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5" xfId="5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176" fontId="8" fillId="0" borderId="2" xfId="0" applyNumberFormat="1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9" fontId="0" fillId="0" borderId="2" xfId="0" applyNumberFormat="1" applyBorder="1">
      <alignment vertical="center"/>
    </xf>
    <xf numFmtId="0" fontId="12" fillId="2" borderId="5" xfId="0" applyFont="1" applyFill="1" applyBorder="1" applyAlignment="1">
      <alignment horizontal="left" vertical="center" wrapText="1"/>
    </xf>
    <xf numFmtId="10" fontId="0" fillId="0" borderId="2" xfId="0" applyNumberFormat="1" applyBorder="1">
      <alignment vertical="center"/>
    </xf>
    <xf numFmtId="10" fontId="0" fillId="0" borderId="0" xfId="0" applyNumberFormat="1">
      <alignment vertical="center"/>
    </xf>
    <xf numFmtId="0" fontId="12" fillId="0" borderId="3" xfId="5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10" fontId="12" fillId="0" borderId="2" xfId="0" applyNumberFormat="1" applyFont="1" applyBorder="1" applyAlignment="1">
      <alignment horizontal="center" vertical="center" wrapText="1"/>
    </xf>
    <xf numFmtId="10" fontId="8" fillId="0" borderId="2" xfId="3" applyNumberFormat="1" applyFont="1" applyBorder="1" applyAlignment="1">
      <alignment horizontal="center" vertical="center" wrapText="1"/>
    </xf>
    <xf numFmtId="9" fontId="0" fillId="0" borderId="0" xfId="0" applyNumberFormat="1">
      <alignment vertical="center"/>
    </xf>
    <xf numFmtId="10" fontId="12" fillId="0" borderId="2" xfId="3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10" fontId="12" fillId="0" borderId="2" xfId="0" applyNumberFormat="1" applyFont="1" applyFill="1" applyBorder="1" applyAlignment="1">
      <alignment horizontal="center" vertical="center" wrapText="1"/>
    </xf>
    <xf numFmtId="10" fontId="0" fillId="0" borderId="2" xfId="0" applyNumberFormat="1" applyFill="1" applyBorder="1">
      <alignment vertical="center"/>
    </xf>
    <xf numFmtId="0" fontId="12" fillId="0" borderId="4" xfId="50" applyFont="1" applyBorder="1" applyAlignment="1">
      <alignment horizontal="center" vertical="center" wrapText="1"/>
    </xf>
    <xf numFmtId="0" fontId="12" fillId="0" borderId="2" xfId="5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Fill="1">
      <alignment vertical="center"/>
    </xf>
    <xf numFmtId="0" fontId="14" fillId="0" borderId="0" xfId="50" applyFont="1" applyAlignment="1" applyProtection="1">
      <alignment vertical="center" wrapText="1"/>
      <protection locked="0"/>
    </xf>
    <xf numFmtId="0" fontId="15" fillId="0" borderId="0" xfId="50" applyFont="1" applyAlignment="1" applyProtection="1">
      <alignment horizontal="left" vertical="center" wrapText="1"/>
      <protection locked="0"/>
    </xf>
    <xf numFmtId="0" fontId="15" fillId="0" borderId="0" xfId="50" applyFont="1" applyAlignment="1" applyProtection="1">
      <alignment horizontal="center" vertical="center" wrapText="1"/>
      <protection locked="0"/>
    </xf>
    <xf numFmtId="176" fontId="15" fillId="0" borderId="0" xfId="5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4" fillId="0" borderId="1" xfId="50" applyFont="1" applyBorder="1" applyAlignment="1" applyProtection="1">
      <alignment horizontal="left" vertical="center" wrapText="1"/>
      <protection locked="0"/>
    </xf>
    <xf numFmtId="0" fontId="14" fillId="0" borderId="1" xfId="50" applyFont="1" applyBorder="1" applyAlignment="1" applyProtection="1">
      <alignment horizontal="center" vertical="center" wrapText="1"/>
      <protection locked="0"/>
    </xf>
    <xf numFmtId="0" fontId="14" fillId="0" borderId="1" xfId="50" applyFont="1" applyBorder="1" applyAlignment="1" applyProtection="1">
      <alignment vertical="center" wrapText="1"/>
      <protection locked="0"/>
    </xf>
    <xf numFmtId="0" fontId="14" fillId="2" borderId="0" xfId="50" applyFont="1" applyFill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17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4" xfId="0" applyNumberFormat="1" applyFont="1" applyBorder="1" applyAlignment="1" applyProtection="1">
      <alignment horizontal="center" vertical="center" wrapText="1"/>
      <protection locked="0"/>
    </xf>
    <xf numFmtId="176" fontId="2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176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4" fontId="2" fillId="2" borderId="2" xfId="0" applyNumberFormat="1" applyFont="1" applyFill="1" applyBorder="1" applyAlignment="1" applyProtection="1">
      <alignment horizontal="center" vertical="center" wrapText="1"/>
    </xf>
    <xf numFmtId="176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18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8" fillId="2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>
      <alignment vertical="center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178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4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176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176" fontId="12" fillId="0" borderId="0" xfId="0" applyNumberFormat="1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76" fontId="3" fillId="0" borderId="0" xfId="0" applyNumberFormat="1" applyFont="1" applyAlignment="1" applyProtection="1">
      <alignment horizontal="center" vertical="center" wrapText="1"/>
      <protection locked="0"/>
    </xf>
    <xf numFmtId="176" fontId="12" fillId="0" borderId="1" xfId="0" applyNumberFormat="1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 wrapText="1"/>
    </xf>
    <xf numFmtId="176" fontId="12" fillId="0" borderId="2" xfId="0" applyNumberFormat="1" applyFont="1" applyBorder="1" applyAlignment="1" applyProtection="1">
      <alignment horizontal="center" vertical="center" wrapText="1"/>
      <protection locked="0"/>
    </xf>
    <xf numFmtId="0" fontId="20" fillId="5" borderId="2" xfId="0" applyFont="1" applyFill="1" applyBorder="1" applyAlignment="1" applyProtection="1">
      <alignment horizontal="center" vertical="center" wrapText="1"/>
      <protection locked="0"/>
    </xf>
    <xf numFmtId="176" fontId="20" fillId="5" borderId="2" xfId="0" applyNumberFormat="1" applyFont="1" applyFill="1" applyBorder="1" applyAlignment="1">
      <alignment horizontal="center" vertical="center" wrapText="1"/>
    </xf>
    <xf numFmtId="176" fontId="20" fillId="4" borderId="2" xfId="0" applyNumberFormat="1" applyFont="1" applyFill="1" applyBorder="1" applyAlignment="1" applyProtection="1">
      <alignment horizontal="left" vertical="center" wrapText="1"/>
      <protection locked="0"/>
    </xf>
    <xf numFmtId="176" fontId="20" fillId="3" borderId="2" xfId="0" applyNumberFormat="1" applyFont="1" applyFill="1" applyBorder="1" applyAlignment="1">
      <alignment horizontal="center" vertical="center" wrapText="1"/>
    </xf>
    <xf numFmtId="176" fontId="21" fillId="6" borderId="2" xfId="0" applyNumberFormat="1" applyFont="1" applyFill="1" applyBorder="1" applyAlignment="1" applyProtection="1">
      <alignment vertical="center" wrapText="1"/>
      <protection locked="0"/>
    </xf>
    <xf numFmtId="176" fontId="12" fillId="0" borderId="2" xfId="0" applyNumberFormat="1" applyFont="1" applyBorder="1" applyAlignment="1">
      <alignment horizontal="center" vertical="center" wrapText="1"/>
    </xf>
    <xf numFmtId="176" fontId="22" fillId="6" borderId="2" xfId="0" applyNumberFormat="1" applyFont="1" applyFill="1" applyBorder="1" applyAlignment="1" applyProtection="1">
      <alignment vertical="center" wrapText="1"/>
      <protection locked="0"/>
    </xf>
    <xf numFmtId="176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2" xfId="0" applyFont="1" applyFill="1" applyBorder="1" applyAlignment="1">
      <alignment horizontal="left" vertical="center"/>
    </xf>
    <xf numFmtId="2" fontId="4" fillId="7" borderId="2" xfId="0" applyNumberFormat="1" applyFont="1" applyFill="1" applyBorder="1" applyAlignment="1">
      <alignment horizontal="right" vertical="center"/>
    </xf>
    <xf numFmtId="10" fontId="4" fillId="7" borderId="2" xfId="3" applyNumberFormat="1" applyFont="1" applyFill="1" applyBorder="1" applyAlignment="1">
      <alignment horizontal="right" vertical="center"/>
    </xf>
    <xf numFmtId="4" fontId="2" fillId="2" borderId="2" xfId="0" applyNumberFormat="1" applyFont="1" applyFill="1" applyBorder="1" applyAlignment="1" applyProtection="1">
      <alignment horizontal="right" vertical="center" shrinkToFit="1"/>
      <protection locked="0"/>
    </xf>
    <xf numFmtId="2" fontId="4" fillId="7" borderId="2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76" fontId="20" fillId="2" borderId="2" xfId="0" applyNumberFormat="1" applyFont="1" applyFill="1" applyBorder="1" applyAlignment="1" applyProtection="1">
      <alignment horizontal="left" vertical="center" wrapText="1"/>
      <protection locked="0"/>
    </xf>
    <xf numFmtId="176" fontId="20" fillId="2" borderId="2" xfId="0" applyNumberFormat="1" applyFont="1" applyFill="1" applyBorder="1" applyAlignment="1">
      <alignment horizontal="center" vertical="center" wrapText="1"/>
    </xf>
    <xf numFmtId="176" fontId="2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0" fillId="0" borderId="0" xfId="0" applyFont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26" fillId="4" borderId="2" xfId="0" applyFont="1" applyFill="1" applyBorder="1" applyAlignment="1" applyProtection="1">
      <alignment vertical="center" wrapText="1"/>
      <protection locked="0"/>
    </xf>
    <xf numFmtId="176" fontId="26" fillId="4" borderId="2" xfId="0" applyNumberFormat="1" applyFont="1" applyFill="1" applyBorder="1" applyAlignment="1">
      <alignment horizontal="center" vertical="center" wrapText="1"/>
    </xf>
    <xf numFmtId="176" fontId="26" fillId="4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 applyProtection="1">
      <alignment vertical="center" wrapText="1"/>
      <protection locked="0"/>
    </xf>
    <xf numFmtId="176" fontId="14" fillId="2" borderId="2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 applyProtection="1">
      <alignment vertical="center" wrapText="1"/>
      <protection locked="0"/>
    </xf>
    <xf numFmtId="176" fontId="14" fillId="0" borderId="2" xfId="0" applyNumberFormat="1" applyFont="1" applyBorder="1" applyAlignment="1">
      <alignment horizontal="center" vertical="center" wrapText="1"/>
    </xf>
    <xf numFmtId="176" fontId="1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176" fontId="26" fillId="4" borderId="2" xfId="0" applyNumberFormat="1" applyFont="1" applyFill="1" applyBorder="1" applyAlignment="1" applyProtection="1">
      <alignment vertical="center" wrapText="1"/>
      <protection locked="0"/>
    </xf>
    <xf numFmtId="0" fontId="0" fillId="0" borderId="2" xfId="0" applyBorder="1" applyAlignment="1">
      <alignment vertical="center" wrapText="1"/>
    </xf>
    <xf numFmtId="0" fontId="26" fillId="4" borderId="2" xfId="0" applyFont="1" applyFill="1" applyBorder="1" applyAlignment="1" applyProtection="1">
      <alignment horizontal="center" vertical="center" wrapText="1"/>
      <protection locked="0"/>
    </xf>
    <xf numFmtId="176" fontId="26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26" fillId="2" borderId="2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28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27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7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4445</xdr:colOff>
      <xdr:row>6</xdr:row>
      <xdr:rowOff>4445</xdr:rowOff>
    </xdr:from>
    <xdr:to>
      <xdr:col>6</xdr:col>
      <xdr:colOff>802005</xdr:colOff>
      <xdr:row>19</xdr:row>
      <xdr:rowOff>56515</xdr:rowOff>
    </xdr:to>
    <xdr:pic>
      <xdr:nvPicPr>
        <xdr:cNvPr id="2" name="图片 1" descr="17084781163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24720" y="1718945"/>
          <a:ext cx="2588260" cy="3519170"/>
        </a:xfrm>
        <a:prstGeom prst="rect">
          <a:avLst/>
        </a:prstGeom>
      </xdr:spPr>
    </xdr:pic>
    <xdr:clientData/>
  </xdr:twoCellAnchor>
  <xdr:twoCellAnchor editAs="oneCell">
    <xdr:from>
      <xdr:col>6</xdr:col>
      <xdr:colOff>729615</xdr:colOff>
      <xdr:row>6</xdr:row>
      <xdr:rowOff>4445</xdr:rowOff>
    </xdr:from>
    <xdr:to>
      <xdr:col>6</xdr:col>
      <xdr:colOff>3175635</xdr:colOff>
      <xdr:row>19</xdr:row>
      <xdr:rowOff>60325</xdr:rowOff>
    </xdr:to>
    <xdr:pic>
      <xdr:nvPicPr>
        <xdr:cNvPr id="3" name="图片 2" descr="17084782671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340590" y="1718945"/>
          <a:ext cx="2446020" cy="3522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18"/>
  <sheetViews>
    <sheetView topLeftCell="A6" workbookViewId="0">
      <selection activeCell="H13" sqref="H13"/>
    </sheetView>
  </sheetViews>
  <sheetFormatPr defaultColWidth="9" defaultRowHeight="13.5"/>
  <cols>
    <col min="1" max="1" width="8" customWidth="1"/>
    <col min="4" max="4" width="4.375" customWidth="1"/>
    <col min="5" max="5" width="10.875" customWidth="1"/>
  </cols>
  <sheetData>
    <row r="1" ht="33" customHeight="1"/>
    <row r="2" ht="33.75" spans="2:15">
      <c r="B2" s="206" t="s">
        <v>0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10"/>
    </row>
    <row r="3" ht="17.25" customHeight="1"/>
    <row r="4" ht="17.25" customHeight="1"/>
    <row r="5" ht="17.25" customHeight="1"/>
    <row r="6" ht="17.25" customHeight="1"/>
    <row r="7" ht="17.25" customHeight="1"/>
    <row r="8" ht="17.25" customHeight="1"/>
    <row r="9" ht="17.25" customHeight="1"/>
    <row r="10" ht="17.25" customHeight="1" spans="2:3">
      <c r="B10" s="207"/>
      <c r="C10" s="207"/>
    </row>
    <row r="11" ht="17.25" customHeight="1" spans="2:11">
      <c r="B11" s="207"/>
      <c r="C11" s="207"/>
      <c r="D11" s="207"/>
      <c r="E11" s="207"/>
      <c r="F11" s="207"/>
      <c r="G11" s="207"/>
      <c r="H11" s="207"/>
      <c r="I11" s="207"/>
      <c r="J11" s="207"/>
      <c r="K11" s="207"/>
    </row>
    <row r="12" s="205" customFormat="1" ht="27.75" customHeight="1" spans="2:15">
      <c r="B12" s="208" t="s">
        <v>1</v>
      </c>
      <c r="I12" s="208"/>
      <c r="J12" s="208"/>
      <c r="O12" s="208"/>
    </row>
    <row r="13" s="205" customFormat="1" ht="27.75" customHeight="1"/>
    <row r="14" s="205" customFormat="1" ht="27.75" customHeight="1" spans="2:2">
      <c r="B14" s="208" t="s">
        <v>2</v>
      </c>
    </row>
    <row r="15" s="205" customFormat="1" ht="27.75" customHeight="1"/>
    <row r="16" s="205" customFormat="1" ht="27.75" customHeight="1" spans="2:2">
      <c r="B16" s="208" t="s">
        <v>3</v>
      </c>
    </row>
    <row r="17" ht="27" customHeight="1"/>
    <row r="18" s="205" customFormat="1" ht="35.25" customHeight="1" spans="2:10">
      <c r="B18" s="209" t="s">
        <v>4</v>
      </c>
      <c r="C18" s="209"/>
      <c r="D18" s="209"/>
      <c r="E18" s="209"/>
      <c r="F18" s="209"/>
      <c r="G18" s="209"/>
      <c r="J18" s="208" t="s">
        <v>5</v>
      </c>
    </row>
  </sheetData>
  <mergeCells count="2">
    <mergeCell ref="B2:N2"/>
    <mergeCell ref="B18:G18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zoomScale="80" zoomScaleNormal="80" workbookViewId="0">
      <selection activeCell="G28" sqref="G28"/>
    </sheetView>
  </sheetViews>
  <sheetFormatPr defaultColWidth="9" defaultRowHeight="13.5"/>
  <cols>
    <col min="1" max="1" width="24.875" style="33" customWidth="1"/>
    <col min="2" max="5" width="26" style="33" customWidth="1"/>
    <col min="6" max="6" width="23.5" style="33" customWidth="1"/>
    <col min="7" max="7" width="80.375" style="33" customWidth="1"/>
    <col min="8" max="16384" width="9" style="33"/>
  </cols>
  <sheetData>
    <row r="1" ht="23.25" customHeight="1" spans="1:1">
      <c r="A1" s="33" t="s">
        <v>6</v>
      </c>
    </row>
    <row r="2" s="168" customFormat="1" ht="26.25" customHeight="1" spans="1:9">
      <c r="A2" s="194" t="s">
        <v>7</v>
      </c>
      <c r="B2" s="194"/>
      <c r="C2" s="194"/>
      <c r="D2" s="194"/>
      <c r="E2" s="194"/>
      <c r="F2" s="192"/>
      <c r="G2" s="192"/>
      <c r="H2" s="192"/>
      <c r="I2" s="192"/>
    </row>
    <row r="3" ht="22.5" customHeight="1"/>
    <row r="4" ht="21" customHeight="1" spans="1:5">
      <c r="A4" s="184" t="s">
        <v>8</v>
      </c>
      <c r="B4" s="195">
        <v>400014</v>
      </c>
      <c r="C4" s="196"/>
      <c r="D4" s="87" t="s">
        <v>9</v>
      </c>
      <c r="E4" s="87" t="s">
        <v>10</v>
      </c>
    </row>
    <row r="5" ht="21" customHeight="1" spans="1:5">
      <c r="A5" s="87" t="s">
        <v>11</v>
      </c>
      <c r="B5" s="195" t="s">
        <v>12</v>
      </c>
      <c r="C5" s="196"/>
      <c r="D5" s="87" t="s">
        <v>13</v>
      </c>
      <c r="E5" s="87" t="s">
        <v>14</v>
      </c>
    </row>
    <row r="6" ht="21" customHeight="1" spans="1:5">
      <c r="A6" s="87" t="s">
        <v>15</v>
      </c>
      <c r="B6" s="195" t="s">
        <v>16</v>
      </c>
      <c r="C6" s="196"/>
      <c r="D6" s="87" t="s">
        <v>17</v>
      </c>
      <c r="E6" s="87" t="s">
        <v>18</v>
      </c>
    </row>
    <row r="7" ht="21" customHeight="1" spans="1:6">
      <c r="A7" s="87" t="s">
        <v>19</v>
      </c>
      <c r="B7" s="197">
        <v>51185581398</v>
      </c>
      <c r="C7" s="195"/>
      <c r="D7" s="198" t="s">
        <v>20</v>
      </c>
      <c r="E7" s="199">
        <v>2</v>
      </c>
      <c r="F7" s="173" t="s">
        <v>21</v>
      </c>
    </row>
    <row r="8" ht="21" customHeight="1" spans="1:5">
      <c r="A8" s="87" t="s">
        <v>22</v>
      </c>
      <c r="B8" s="197" t="s">
        <v>23</v>
      </c>
      <c r="C8" s="195"/>
      <c r="D8" s="87" t="s">
        <v>24</v>
      </c>
      <c r="E8" s="87">
        <v>0</v>
      </c>
    </row>
    <row r="9" ht="21" customHeight="1" spans="1:5">
      <c r="A9" s="87" t="s">
        <v>25</v>
      </c>
      <c r="B9" s="87"/>
      <c r="C9" s="87" t="s">
        <v>26</v>
      </c>
      <c r="D9" s="87" t="s">
        <v>27</v>
      </c>
      <c r="E9" s="87" t="s">
        <v>28</v>
      </c>
    </row>
    <row r="10" ht="21" customHeight="1" spans="1:5">
      <c r="A10" s="200" t="s">
        <v>29</v>
      </c>
      <c r="B10" s="201"/>
      <c r="C10" s="87">
        <v>254</v>
      </c>
      <c r="D10" s="87">
        <v>265</v>
      </c>
      <c r="E10" s="87">
        <v>11</v>
      </c>
    </row>
    <row r="11" ht="21" customHeight="1" spans="1:5">
      <c r="A11" s="200" t="s">
        <v>30</v>
      </c>
      <c r="B11" s="201"/>
      <c r="C11" s="87">
        <f>C12+C20</f>
        <v>197</v>
      </c>
      <c r="D11" s="87">
        <f>D12+D20</f>
        <v>208</v>
      </c>
      <c r="E11" s="87">
        <f>D11-C11</f>
        <v>11</v>
      </c>
    </row>
    <row r="12" ht="21" customHeight="1" spans="1:5">
      <c r="A12" s="87" t="s">
        <v>31</v>
      </c>
      <c r="B12" s="202" t="s">
        <v>32</v>
      </c>
      <c r="C12" s="87">
        <f>C13+C18+C19</f>
        <v>77</v>
      </c>
      <c r="D12" s="87">
        <f>D13+D18+D19</f>
        <v>83</v>
      </c>
      <c r="E12" s="87">
        <f t="shared" ref="E12:E41" si="0">D12-C12</f>
        <v>6</v>
      </c>
    </row>
    <row r="13" ht="21" customHeight="1" spans="1:5">
      <c r="A13" s="87"/>
      <c r="B13" s="202" t="s">
        <v>33</v>
      </c>
      <c r="C13" s="87">
        <v>62</v>
      </c>
      <c r="D13" s="87">
        <v>68</v>
      </c>
      <c r="E13" s="87">
        <f t="shared" si="0"/>
        <v>6</v>
      </c>
    </row>
    <row r="14" ht="21" customHeight="1" spans="1:5">
      <c r="A14" s="87"/>
      <c r="B14" s="202" t="s">
        <v>34</v>
      </c>
      <c r="C14" s="87">
        <v>58</v>
      </c>
      <c r="D14" s="87">
        <v>64</v>
      </c>
      <c r="E14" s="87">
        <f t="shared" si="0"/>
        <v>6</v>
      </c>
    </row>
    <row r="15" ht="21" customHeight="1" spans="1:5">
      <c r="A15" s="87"/>
      <c r="B15" s="202" t="s">
        <v>35</v>
      </c>
      <c r="C15" s="87">
        <v>4</v>
      </c>
      <c r="D15" s="87">
        <v>4</v>
      </c>
      <c r="E15" s="87">
        <f t="shared" si="0"/>
        <v>0</v>
      </c>
    </row>
    <row r="16" ht="21" customHeight="1" spans="1:5">
      <c r="A16" s="87"/>
      <c r="B16" s="202" t="s">
        <v>36</v>
      </c>
      <c r="C16" s="87">
        <v>0</v>
      </c>
      <c r="D16" s="87">
        <v>0</v>
      </c>
      <c r="E16" s="87">
        <f t="shared" si="0"/>
        <v>0</v>
      </c>
    </row>
    <row r="17" ht="21" customHeight="1" spans="1:5">
      <c r="A17" s="87"/>
      <c r="B17" s="202" t="s">
        <v>37</v>
      </c>
      <c r="C17" s="87">
        <v>0</v>
      </c>
      <c r="D17" s="87">
        <v>0</v>
      </c>
      <c r="E17" s="87">
        <f t="shared" si="0"/>
        <v>0</v>
      </c>
    </row>
    <row r="18" ht="21" customHeight="1" spans="1:5">
      <c r="A18" s="87"/>
      <c r="B18" s="202" t="s">
        <v>38</v>
      </c>
      <c r="C18" s="87">
        <v>10</v>
      </c>
      <c r="D18" s="87">
        <v>10</v>
      </c>
      <c r="E18" s="87">
        <f t="shared" si="0"/>
        <v>0</v>
      </c>
    </row>
    <row r="19" ht="21" customHeight="1" spans="1:5">
      <c r="A19" s="87"/>
      <c r="B19" s="202" t="s">
        <v>39</v>
      </c>
      <c r="C19" s="87">
        <v>5</v>
      </c>
      <c r="D19" s="87">
        <v>5</v>
      </c>
      <c r="E19" s="87">
        <f t="shared" si="0"/>
        <v>0</v>
      </c>
    </row>
    <row r="20" ht="21" customHeight="1" spans="1:5">
      <c r="A20" s="87" t="s">
        <v>40</v>
      </c>
      <c r="B20" s="202" t="s">
        <v>32</v>
      </c>
      <c r="C20" s="87">
        <v>120</v>
      </c>
      <c r="D20" s="87">
        <v>125</v>
      </c>
      <c r="E20" s="87">
        <f t="shared" si="0"/>
        <v>5</v>
      </c>
    </row>
    <row r="21" ht="21" customHeight="1" spans="1:5">
      <c r="A21" s="87"/>
      <c r="B21" s="202" t="s">
        <v>33</v>
      </c>
      <c r="C21" s="87">
        <v>110</v>
      </c>
      <c r="D21" s="87">
        <v>115</v>
      </c>
      <c r="E21" s="87">
        <f t="shared" si="0"/>
        <v>5</v>
      </c>
    </row>
    <row r="22" ht="21" customHeight="1" spans="1:5">
      <c r="A22" s="87"/>
      <c r="B22" s="202" t="s">
        <v>34</v>
      </c>
      <c r="C22" s="87">
        <v>27</v>
      </c>
      <c r="D22" s="87">
        <v>28</v>
      </c>
      <c r="E22" s="87">
        <f t="shared" si="0"/>
        <v>1</v>
      </c>
    </row>
    <row r="23" ht="21" customHeight="1" spans="1:5">
      <c r="A23" s="87"/>
      <c r="B23" s="202" t="s">
        <v>35</v>
      </c>
      <c r="C23" s="87">
        <v>72</v>
      </c>
      <c r="D23" s="87">
        <v>76</v>
      </c>
      <c r="E23" s="87">
        <f t="shared" si="0"/>
        <v>4</v>
      </c>
    </row>
    <row r="24" ht="21" customHeight="1" spans="1:5">
      <c r="A24" s="87"/>
      <c r="B24" s="202" t="s">
        <v>36</v>
      </c>
      <c r="C24" s="87">
        <v>10</v>
      </c>
      <c r="D24" s="87">
        <v>10</v>
      </c>
      <c r="E24" s="87">
        <f t="shared" si="0"/>
        <v>0</v>
      </c>
    </row>
    <row r="25" ht="21" customHeight="1" spans="1:5">
      <c r="A25" s="87"/>
      <c r="B25" s="202" t="s">
        <v>37</v>
      </c>
      <c r="C25" s="87">
        <v>1</v>
      </c>
      <c r="D25" s="87">
        <v>1</v>
      </c>
      <c r="E25" s="87">
        <f t="shared" si="0"/>
        <v>0</v>
      </c>
    </row>
    <row r="26" ht="21" customHeight="1" spans="1:5">
      <c r="A26" s="87"/>
      <c r="B26" s="202" t="s">
        <v>38</v>
      </c>
      <c r="C26" s="87">
        <v>0</v>
      </c>
      <c r="D26" s="87">
        <v>0</v>
      </c>
      <c r="E26" s="87">
        <f t="shared" si="0"/>
        <v>0</v>
      </c>
    </row>
    <row r="27" ht="21" customHeight="1" spans="1:5">
      <c r="A27" s="87"/>
      <c r="B27" s="202" t="s">
        <v>39</v>
      </c>
      <c r="C27" s="87">
        <v>10</v>
      </c>
      <c r="D27" s="87">
        <v>10</v>
      </c>
      <c r="E27" s="87">
        <f t="shared" si="0"/>
        <v>0</v>
      </c>
    </row>
    <row r="28" ht="21" customHeight="1" spans="1:5">
      <c r="A28" s="203" t="s">
        <v>41</v>
      </c>
      <c r="B28" s="203"/>
      <c r="C28" s="87">
        <v>0</v>
      </c>
      <c r="D28" s="87">
        <v>0</v>
      </c>
      <c r="E28" s="87">
        <f t="shared" si="0"/>
        <v>0</v>
      </c>
    </row>
    <row r="29" ht="21" customHeight="1" spans="1:5">
      <c r="A29" s="200" t="s">
        <v>42</v>
      </c>
      <c r="B29" s="201"/>
      <c r="C29" s="87">
        <v>57</v>
      </c>
      <c r="D29" s="87">
        <v>57</v>
      </c>
      <c r="E29" s="87">
        <f t="shared" si="0"/>
        <v>0</v>
      </c>
    </row>
    <row r="30" ht="21" customHeight="1" spans="1:5">
      <c r="A30" s="203" t="s">
        <v>43</v>
      </c>
      <c r="B30" s="203" t="s">
        <v>44</v>
      </c>
      <c r="C30" s="87">
        <v>15</v>
      </c>
      <c r="D30" s="87">
        <v>15</v>
      </c>
      <c r="E30" s="87">
        <f t="shared" si="0"/>
        <v>0</v>
      </c>
    </row>
    <row r="31" ht="21" customHeight="1" spans="1:5">
      <c r="A31" s="203"/>
      <c r="B31" s="203" t="s">
        <v>45</v>
      </c>
      <c r="C31" s="87">
        <v>15</v>
      </c>
      <c r="D31" s="87">
        <v>15</v>
      </c>
      <c r="E31" s="87">
        <f t="shared" si="0"/>
        <v>0</v>
      </c>
    </row>
    <row r="32" ht="21" customHeight="1" spans="1:5">
      <c r="A32" s="203" t="s">
        <v>46</v>
      </c>
      <c r="B32" s="203"/>
      <c r="C32" s="87"/>
      <c r="D32" s="87"/>
      <c r="E32" s="87">
        <f t="shared" si="0"/>
        <v>0</v>
      </c>
    </row>
    <row r="33" ht="21" customHeight="1" spans="1:5">
      <c r="A33" s="203" t="s">
        <v>47</v>
      </c>
      <c r="B33" s="203"/>
      <c r="C33" s="87">
        <v>170000</v>
      </c>
      <c r="D33" s="87">
        <v>175000</v>
      </c>
      <c r="E33" s="87">
        <f t="shared" si="0"/>
        <v>5000</v>
      </c>
    </row>
    <row r="34" ht="21" customHeight="1" spans="1:5">
      <c r="A34" s="203" t="s">
        <v>48</v>
      </c>
      <c r="B34" s="203"/>
      <c r="C34" s="87">
        <v>0</v>
      </c>
      <c r="D34" s="87">
        <v>0</v>
      </c>
      <c r="E34" s="87">
        <f t="shared" si="0"/>
        <v>0</v>
      </c>
    </row>
    <row r="35" ht="21" customHeight="1" spans="1:5">
      <c r="A35" s="203" t="s">
        <v>49</v>
      </c>
      <c r="B35" s="203"/>
      <c r="C35" s="87">
        <v>0</v>
      </c>
      <c r="D35" s="87">
        <v>10</v>
      </c>
      <c r="E35" s="87">
        <f t="shared" si="0"/>
        <v>10</v>
      </c>
    </row>
    <row r="36" ht="21" customHeight="1" spans="1:5">
      <c r="A36" s="203" t="s">
        <v>50</v>
      </c>
      <c r="B36" s="203"/>
      <c r="C36" s="87">
        <v>0</v>
      </c>
      <c r="D36" s="87">
        <v>10</v>
      </c>
      <c r="E36" s="87">
        <f t="shared" si="0"/>
        <v>10</v>
      </c>
    </row>
    <row r="37" ht="21" customHeight="1" spans="1:5">
      <c r="A37" s="203" t="s">
        <v>51</v>
      </c>
      <c r="B37" s="203"/>
      <c r="C37" s="87">
        <v>0</v>
      </c>
      <c r="D37" s="87">
        <v>40</v>
      </c>
      <c r="E37" s="87">
        <f t="shared" si="0"/>
        <v>40</v>
      </c>
    </row>
    <row r="38" ht="21" customHeight="1" spans="1:5">
      <c r="A38" s="203" t="s">
        <v>52</v>
      </c>
      <c r="B38" s="203"/>
      <c r="C38" s="87">
        <v>0</v>
      </c>
      <c r="D38" s="87">
        <v>40</v>
      </c>
      <c r="E38" s="87">
        <f t="shared" si="0"/>
        <v>40</v>
      </c>
    </row>
    <row r="39" ht="21" customHeight="1" spans="1:5">
      <c r="A39" s="203" t="s">
        <v>53</v>
      </c>
      <c r="B39" s="203"/>
      <c r="C39" s="87">
        <v>0</v>
      </c>
      <c r="D39" s="87">
        <v>4</v>
      </c>
      <c r="E39" s="87">
        <f t="shared" si="0"/>
        <v>4</v>
      </c>
    </row>
    <row r="40" ht="21" customHeight="1" spans="1:5">
      <c r="A40" s="203" t="s">
        <v>54</v>
      </c>
      <c r="B40" s="203"/>
      <c r="C40" s="87">
        <v>0</v>
      </c>
      <c r="D40" s="87">
        <v>10</v>
      </c>
      <c r="E40" s="87">
        <f t="shared" si="0"/>
        <v>10</v>
      </c>
    </row>
    <row r="41" ht="21" customHeight="1" spans="1:5">
      <c r="A41" s="87" t="s">
        <v>55</v>
      </c>
      <c r="B41" s="87"/>
      <c r="C41" s="87">
        <v>0</v>
      </c>
      <c r="D41" s="87">
        <v>3</v>
      </c>
      <c r="E41" s="87">
        <f t="shared" si="0"/>
        <v>3</v>
      </c>
    </row>
    <row r="42" s="193" customFormat="1" ht="27.75" customHeight="1" spans="1:5">
      <c r="A42" s="204" t="s">
        <v>56</v>
      </c>
      <c r="B42" s="204"/>
      <c r="C42" s="204"/>
      <c r="D42" s="204"/>
      <c r="E42" s="204"/>
    </row>
  </sheetData>
  <mergeCells count="25">
    <mergeCell ref="A2:E2"/>
    <mergeCell ref="B4:C4"/>
    <mergeCell ref="B5:C5"/>
    <mergeCell ref="B6:C6"/>
    <mergeCell ref="B7:C7"/>
    <mergeCell ref="B8:C8"/>
    <mergeCell ref="A9:B9"/>
    <mergeCell ref="A10:B10"/>
    <mergeCell ref="A11:B11"/>
    <mergeCell ref="A28:B28"/>
    <mergeCell ref="A29:B29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E42"/>
    <mergeCell ref="A12:A19"/>
    <mergeCell ref="A20:A27"/>
    <mergeCell ref="A30:A3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85" zoomScaleNormal="85" topLeftCell="A3" workbookViewId="0">
      <selection activeCell="C13" sqref="C13"/>
    </sheetView>
  </sheetViews>
  <sheetFormatPr defaultColWidth="9" defaultRowHeight="13.5"/>
  <cols>
    <col min="1" max="1" width="43.5" style="33" customWidth="1"/>
    <col min="2" max="2" width="15.875" style="33" customWidth="1"/>
    <col min="3" max="3" width="35" style="33" customWidth="1"/>
    <col min="4" max="4" width="15.875" style="141" customWidth="1"/>
    <col min="5" max="5" width="14.125" style="141" customWidth="1"/>
    <col min="6" max="6" width="14" style="141" customWidth="1"/>
    <col min="7" max="7" width="12.875" style="141" customWidth="1"/>
    <col min="8" max="8" width="13" style="141" customWidth="1"/>
    <col min="9" max="9" width="9" style="33"/>
    <col min="10" max="10" width="12.5" style="33" customWidth="1"/>
    <col min="11" max="16384" width="9" style="33"/>
  </cols>
  <sheetData>
    <row r="1" ht="21" customHeight="1" spans="1:2">
      <c r="A1" s="169" t="s">
        <v>57</v>
      </c>
      <c r="B1" s="169"/>
    </row>
    <row r="2" s="168" customFormat="1" ht="33.75" customHeight="1" spans="1:9">
      <c r="A2" s="170" t="s">
        <v>58</v>
      </c>
      <c r="B2" s="170"/>
      <c r="C2" s="170"/>
      <c r="D2" s="170"/>
      <c r="E2" s="170"/>
      <c r="F2" s="170"/>
      <c r="G2" s="170"/>
      <c r="H2" s="170"/>
      <c r="I2" s="192"/>
    </row>
    <row r="3" ht="18.75" customHeight="1" spans="1:8">
      <c r="A3" s="171" t="s">
        <v>59</v>
      </c>
      <c r="B3" s="172"/>
      <c r="C3" s="173"/>
      <c r="D3" s="147"/>
      <c r="E3" s="147"/>
      <c r="F3" s="147"/>
      <c r="G3" s="174" t="s">
        <v>60</v>
      </c>
      <c r="H3" s="174"/>
    </row>
    <row r="4" ht="21" customHeight="1" spans="1:8">
      <c r="A4" s="175" t="s">
        <v>61</v>
      </c>
      <c r="B4" s="175"/>
      <c r="C4" s="175" t="s">
        <v>62</v>
      </c>
      <c r="D4" s="175"/>
      <c r="E4" s="175"/>
      <c r="F4" s="175"/>
      <c r="G4" s="175"/>
      <c r="H4" s="175"/>
    </row>
    <row r="5" ht="21" customHeight="1" spans="1:8">
      <c r="A5" s="175" t="s">
        <v>63</v>
      </c>
      <c r="B5" s="175" t="s">
        <v>27</v>
      </c>
      <c r="C5" s="175" t="s">
        <v>64</v>
      </c>
      <c r="D5" s="175" t="s">
        <v>27</v>
      </c>
      <c r="E5" s="175" t="s">
        <v>65</v>
      </c>
      <c r="F5" s="175"/>
      <c r="G5" s="175"/>
      <c r="H5" s="175"/>
    </row>
    <row r="6" ht="25.5" customHeight="1" spans="1:8">
      <c r="A6" s="175"/>
      <c r="B6" s="175"/>
      <c r="C6" s="175"/>
      <c r="D6" s="175"/>
      <c r="E6" s="148" t="s">
        <v>66</v>
      </c>
      <c r="F6" s="148" t="s">
        <v>67</v>
      </c>
      <c r="G6" s="156" t="s">
        <v>68</v>
      </c>
      <c r="H6" s="156" t="s">
        <v>69</v>
      </c>
    </row>
    <row r="7" ht="25.5" customHeight="1" spans="1:8">
      <c r="A7" s="176" t="s">
        <v>70</v>
      </c>
      <c r="B7" s="177">
        <f>B8+B11+B14+B15+B16+B17</f>
        <v>11589.5</v>
      </c>
      <c r="C7" s="178" t="s">
        <v>71</v>
      </c>
      <c r="D7" s="177">
        <f>SUM(D8:D13)</f>
        <v>11299.85</v>
      </c>
      <c r="E7" s="177">
        <f>SUM(E8:E13)</f>
        <v>25</v>
      </c>
      <c r="F7" s="177">
        <f t="shared" ref="F7:H7" si="0">SUM(F8:F13)</f>
        <v>220</v>
      </c>
      <c r="G7" s="177"/>
      <c r="H7" s="177">
        <f t="shared" si="0"/>
        <v>11054.85</v>
      </c>
    </row>
    <row r="8" ht="25.5" customHeight="1" spans="1:8">
      <c r="A8" s="179" t="s">
        <v>72</v>
      </c>
      <c r="B8" s="180">
        <f>SUM(B9:B10)</f>
        <v>245</v>
      </c>
      <c r="C8" s="181" t="s">
        <v>73</v>
      </c>
      <c r="D8" s="182">
        <v>11279.85</v>
      </c>
      <c r="E8" s="180">
        <v>25</v>
      </c>
      <c r="F8" s="180">
        <v>220</v>
      </c>
      <c r="G8" s="180"/>
      <c r="H8" s="180">
        <v>11034.85</v>
      </c>
    </row>
    <row r="9" ht="25.5" customHeight="1" spans="1:8">
      <c r="A9" s="179" t="s">
        <v>74</v>
      </c>
      <c r="B9" s="183">
        <v>25</v>
      </c>
      <c r="C9" s="181" t="s">
        <v>75</v>
      </c>
      <c r="D9" s="182"/>
      <c r="E9" s="180"/>
      <c r="F9" s="180"/>
      <c r="G9" s="180"/>
      <c r="H9" s="180"/>
    </row>
    <row r="10" ht="25.5" customHeight="1" spans="1:8">
      <c r="A10" s="179" t="s">
        <v>76</v>
      </c>
      <c r="B10" s="183">
        <v>220</v>
      </c>
      <c r="C10" s="181" t="s">
        <v>77</v>
      </c>
      <c r="D10" s="182"/>
      <c r="E10" s="180"/>
      <c r="F10" s="180"/>
      <c r="G10" s="180"/>
      <c r="H10" s="180"/>
    </row>
    <row r="11" ht="25.5" customHeight="1" spans="1:8">
      <c r="A11" s="179" t="s">
        <v>78</v>
      </c>
      <c r="B11" s="180">
        <f>SUM(B12:B13)</f>
        <v>11294.5</v>
      </c>
      <c r="C11" s="181" t="s">
        <v>79</v>
      </c>
      <c r="D11" s="184"/>
      <c r="E11" s="184"/>
      <c r="F11" s="184"/>
      <c r="G11" s="184"/>
      <c r="H11" s="184"/>
    </row>
    <row r="12" ht="25.5" customHeight="1" spans="1:8">
      <c r="A12" s="179" t="s">
        <v>80</v>
      </c>
      <c r="B12" s="183">
        <v>11294.5</v>
      </c>
      <c r="C12" s="181" t="s">
        <v>81</v>
      </c>
      <c r="D12" s="182"/>
      <c r="E12" s="180"/>
      <c r="F12" s="180"/>
      <c r="G12" s="180"/>
      <c r="H12" s="180"/>
    </row>
    <row r="13" ht="25.5" customHeight="1" spans="1:8">
      <c r="A13" s="179" t="s">
        <v>82</v>
      </c>
      <c r="B13" s="183"/>
      <c r="C13" s="181" t="s">
        <v>83</v>
      </c>
      <c r="D13" s="182">
        <v>20</v>
      </c>
      <c r="E13" s="180"/>
      <c r="F13" s="180"/>
      <c r="G13" s="180"/>
      <c r="H13" s="180">
        <v>20</v>
      </c>
    </row>
    <row r="14" ht="25.5" customHeight="1" spans="1:8">
      <c r="A14" s="179" t="s">
        <v>84</v>
      </c>
      <c r="B14" s="183"/>
      <c r="C14" s="181" t="s">
        <v>85</v>
      </c>
      <c r="D14" s="182"/>
      <c r="E14" s="180"/>
      <c r="F14" s="180"/>
      <c r="G14" s="180"/>
      <c r="H14" s="180"/>
    </row>
    <row r="15" ht="25.5" customHeight="1" spans="1:8">
      <c r="A15" s="179" t="s">
        <v>86</v>
      </c>
      <c r="B15" s="183"/>
      <c r="C15" s="185" t="s">
        <v>87</v>
      </c>
      <c r="D15" s="177">
        <f>SUM(D16:D18)</f>
        <v>289.65</v>
      </c>
      <c r="E15" s="177"/>
      <c r="F15" s="177"/>
      <c r="G15" s="177"/>
      <c r="H15" s="177"/>
    </row>
    <row r="16" ht="25.5" customHeight="1" spans="1:8">
      <c r="A16" s="179" t="s">
        <v>88</v>
      </c>
      <c r="B16" s="183"/>
      <c r="C16" s="179" t="s">
        <v>89</v>
      </c>
      <c r="D16" s="175"/>
      <c r="E16" s="175"/>
      <c r="F16" s="180"/>
      <c r="G16" s="180"/>
      <c r="H16" s="180"/>
    </row>
    <row r="17" ht="25.5" customHeight="1" spans="1:8">
      <c r="A17" s="179" t="s">
        <v>90</v>
      </c>
      <c r="B17" s="183">
        <v>50</v>
      </c>
      <c r="C17" s="179" t="s">
        <v>91</v>
      </c>
      <c r="D17" s="175"/>
      <c r="E17" s="175"/>
      <c r="F17" s="180"/>
      <c r="G17" s="180"/>
      <c r="H17" s="180"/>
    </row>
    <row r="18" ht="25.5" customHeight="1" spans="1:8">
      <c r="A18" s="186"/>
      <c r="B18" s="186"/>
      <c r="C18" s="179" t="s">
        <v>92</v>
      </c>
      <c r="D18" s="87">
        <v>289.65</v>
      </c>
      <c r="E18" s="87"/>
      <c r="F18" s="87"/>
      <c r="G18" s="87"/>
      <c r="H18" s="87"/>
    </row>
    <row r="19" ht="25.5" customHeight="1" spans="1:8">
      <c r="A19" s="176" t="s">
        <v>93</v>
      </c>
      <c r="B19" s="187">
        <v>7939.8</v>
      </c>
      <c r="C19" s="185" t="s">
        <v>94</v>
      </c>
      <c r="D19" s="177">
        <v>8229.45</v>
      </c>
      <c r="E19" s="177"/>
      <c r="F19" s="177"/>
      <c r="G19" s="177"/>
      <c r="H19" s="177"/>
    </row>
    <row r="20" ht="25.5" customHeight="1" spans="1:8">
      <c r="A20" s="181" t="s">
        <v>95</v>
      </c>
      <c r="B20" s="188">
        <v>189.92</v>
      </c>
      <c r="C20" s="181" t="s">
        <v>95</v>
      </c>
      <c r="D20" s="188">
        <v>189.92</v>
      </c>
      <c r="E20" s="189"/>
      <c r="F20" s="189"/>
      <c r="G20" s="189"/>
      <c r="H20" s="189"/>
    </row>
    <row r="21" ht="25.5" customHeight="1" spans="1:8">
      <c r="A21" s="181" t="s">
        <v>96</v>
      </c>
      <c r="B21" s="188"/>
      <c r="C21" s="181" t="s">
        <v>96</v>
      </c>
      <c r="D21" s="189"/>
      <c r="E21" s="189"/>
      <c r="F21" s="189"/>
      <c r="G21" s="189"/>
      <c r="H21" s="189"/>
    </row>
    <row r="22" ht="25.5" customHeight="1" spans="1:8">
      <c r="A22" s="181" t="s">
        <v>97</v>
      </c>
      <c r="B22" s="188">
        <v>7749.88</v>
      </c>
      <c r="C22" s="181" t="s">
        <v>97</v>
      </c>
      <c r="D22" s="188">
        <v>8039.53</v>
      </c>
      <c r="E22" s="175"/>
      <c r="F22" s="175"/>
      <c r="G22" s="175"/>
      <c r="H22" s="175"/>
    </row>
    <row r="23" ht="25.5" customHeight="1" spans="1:8">
      <c r="A23" s="190" t="s">
        <v>98</v>
      </c>
      <c r="B23" s="190"/>
      <c r="C23" s="171"/>
      <c r="D23" s="191"/>
      <c r="E23" s="191"/>
      <c r="F23" s="191"/>
      <c r="G23" s="191"/>
      <c r="H23" s="191"/>
    </row>
  </sheetData>
  <mergeCells count="11">
    <mergeCell ref="A1:B1"/>
    <mergeCell ref="A2:H2"/>
    <mergeCell ref="G3:H3"/>
    <mergeCell ref="A4:B4"/>
    <mergeCell ref="C4:H4"/>
    <mergeCell ref="E5:H5"/>
    <mergeCell ref="A23:B23"/>
    <mergeCell ref="A5:A6"/>
    <mergeCell ref="B5:B6"/>
    <mergeCell ref="C5:C6"/>
    <mergeCell ref="D5:D6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workbookViewId="0">
      <selection activeCell="F76" sqref="F76"/>
    </sheetView>
  </sheetViews>
  <sheetFormatPr defaultColWidth="9" defaultRowHeight="13.5"/>
  <cols>
    <col min="1" max="1" width="26.2583333333333" style="33" customWidth="1"/>
    <col min="2" max="2" width="10.5" style="141" customWidth="1"/>
    <col min="3" max="3" width="13.2583333333333" style="141" customWidth="1"/>
    <col min="4" max="4" width="14" style="141" customWidth="1"/>
    <col min="5" max="5" width="13.125" style="141" customWidth="1"/>
    <col min="6" max="6" width="10.5" style="141" customWidth="1"/>
    <col min="7" max="7" width="30.5" style="33" customWidth="1"/>
    <col min="8" max="16384" width="9" style="33"/>
  </cols>
  <sheetData>
    <row r="1" spans="1:6">
      <c r="A1" s="142" t="s">
        <v>99</v>
      </c>
      <c r="B1" s="143"/>
      <c r="C1" s="143"/>
      <c r="D1" s="143"/>
      <c r="E1" s="143"/>
      <c r="F1" s="143"/>
    </row>
    <row r="2" ht="25.5" customHeight="1" spans="1:6">
      <c r="A2" s="144" t="s">
        <v>100</v>
      </c>
      <c r="B2" s="144"/>
      <c r="C2" s="144"/>
      <c r="D2" s="144"/>
      <c r="E2" s="144"/>
      <c r="F2" s="144"/>
    </row>
    <row r="3" spans="1:6">
      <c r="A3" s="145" t="s">
        <v>59</v>
      </c>
      <c r="B3" s="145"/>
      <c r="C3" s="146"/>
      <c r="D3" s="146"/>
      <c r="E3" s="147"/>
      <c r="F3" s="48" t="s">
        <v>101</v>
      </c>
    </row>
    <row r="4" customHeight="1" spans="1:6">
      <c r="A4" s="148" t="s">
        <v>102</v>
      </c>
      <c r="B4" s="148" t="s">
        <v>27</v>
      </c>
      <c r="C4" s="148" t="s">
        <v>65</v>
      </c>
      <c r="D4" s="148"/>
      <c r="E4" s="148"/>
      <c r="F4" s="148"/>
    </row>
    <row r="5" ht="29.25" customHeight="1" spans="1:6">
      <c r="A5" s="148"/>
      <c r="B5" s="148"/>
      <c r="C5" s="148" t="s">
        <v>66</v>
      </c>
      <c r="D5" s="148" t="s">
        <v>67</v>
      </c>
      <c r="E5" s="148" t="s">
        <v>68</v>
      </c>
      <c r="F5" s="148" t="s">
        <v>69</v>
      </c>
    </row>
    <row r="6" s="139" customFormat="1" ht="14.25" customHeight="1" spans="1:6">
      <c r="A6" s="149" t="s">
        <v>103</v>
      </c>
      <c r="B6" s="150">
        <f>B7+B82+B83+B84+B85+B86</f>
        <v>11299.85</v>
      </c>
      <c r="C6" s="150">
        <v>25</v>
      </c>
      <c r="D6" s="150">
        <v>220</v>
      </c>
      <c r="E6" s="150"/>
      <c r="F6" s="150">
        <f>F7+F86</f>
        <v>11054.85</v>
      </c>
    </row>
    <row r="7" ht="14.25" customHeight="1" spans="1:6">
      <c r="A7" s="151" t="s">
        <v>104</v>
      </c>
      <c r="B7" s="152">
        <f>B8+B20+B54+B65</f>
        <v>11279.85</v>
      </c>
      <c r="C7" s="152">
        <f>C8+C20+C54+C65</f>
        <v>25</v>
      </c>
      <c r="D7" s="152">
        <f>D8+D20+D54+D65</f>
        <v>220</v>
      </c>
      <c r="E7" s="152"/>
      <c r="F7" s="152">
        <f>F8+F20+F54+F65</f>
        <v>11034.85</v>
      </c>
    </row>
    <row r="8" ht="14.25" customHeight="1" spans="1:6">
      <c r="A8" s="153" t="s">
        <v>105</v>
      </c>
      <c r="B8" s="154">
        <f>SUM(B9:B19)</f>
        <v>6185.42</v>
      </c>
      <c r="C8" s="154"/>
      <c r="D8" s="154"/>
      <c r="E8" s="154"/>
      <c r="F8" s="154">
        <f>SUM(F9:F19)</f>
        <v>6185.42</v>
      </c>
    </row>
    <row r="9" ht="14.25" customHeight="1" spans="1:6">
      <c r="A9" s="155" t="s">
        <v>106</v>
      </c>
      <c r="B9" s="154">
        <v>375</v>
      </c>
      <c r="C9" s="156"/>
      <c r="D9" s="156"/>
      <c r="E9" s="156"/>
      <c r="F9" s="154">
        <v>375</v>
      </c>
    </row>
    <row r="10" ht="14.25" customHeight="1" spans="1:6">
      <c r="A10" s="155" t="s">
        <v>107</v>
      </c>
      <c r="B10" s="154">
        <v>365</v>
      </c>
      <c r="C10" s="156"/>
      <c r="D10" s="156"/>
      <c r="E10" s="156"/>
      <c r="F10" s="154">
        <v>365</v>
      </c>
    </row>
    <row r="11" ht="14.25" customHeight="1" spans="1:6">
      <c r="A11" s="155" t="s">
        <v>108</v>
      </c>
      <c r="B11" s="154"/>
      <c r="C11" s="156"/>
      <c r="D11" s="156"/>
      <c r="E11" s="156"/>
      <c r="F11" s="154"/>
    </row>
    <row r="12" ht="14.25" customHeight="1" spans="1:6">
      <c r="A12" s="155" t="s">
        <v>109</v>
      </c>
      <c r="B12" s="154">
        <v>825.72</v>
      </c>
      <c r="C12" s="156"/>
      <c r="D12" s="156"/>
      <c r="E12" s="156"/>
      <c r="F12" s="154">
        <v>825.72</v>
      </c>
    </row>
    <row r="13" ht="14.25" customHeight="1" spans="1:6">
      <c r="A13" s="155" t="s">
        <v>110</v>
      </c>
      <c r="B13" s="154">
        <v>135</v>
      </c>
      <c r="C13" s="156"/>
      <c r="D13" s="156"/>
      <c r="E13" s="156"/>
      <c r="F13" s="154">
        <v>135</v>
      </c>
    </row>
    <row r="14" ht="14.25" customHeight="1" spans="1:6">
      <c r="A14" s="155" t="s">
        <v>111</v>
      </c>
      <c r="B14" s="154">
        <v>67.5</v>
      </c>
      <c r="C14" s="156"/>
      <c r="D14" s="156"/>
      <c r="E14" s="156"/>
      <c r="F14" s="154">
        <v>67.5</v>
      </c>
    </row>
    <row r="15" ht="14.25" customHeight="1" spans="1:6">
      <c r="A15" s="155" t="s">
        <v>112</v>
      </c>
      <c r="B15" s="154">
        <v>78</v>
      </c>
      <c r="C15" s="156"/>
      <c r="D15" s="156"/>
      <c r="E15" s="156"/>
      <c r="F15" s="154">
        <v>78</v>
      </c>
    </row>
    <row r="16" ht="14.25" customHeight="1" spans="1:6">
      <c r="A16" s="155" t="s">
        <v>113</v>
      </c>
      <c r="B16" s="154">
        <v>13</v>
      </c>
      <c r="C16" s="156"/>
      <c r="D16" s="156"/>
      <c r="E16" s="156"/>
      <c r="F16" s="154">
        <v>13</v>
      </c>
    </row>
    <row r="17" ht="14.25" customHeight="1" spans="1:6">
      <c r="A17" s="155" t="s">
        <v>114</v>
      </c>
      <c r="B17" s="154">
        <v>90</v>
      </c>
      <c r="C17" s="156"/>
      <c r="D17" s="156"/>
      <c r="E17" s="156"/>
      <c r="F17" s="154">
        <v>90</v>
      </c>
    </row>
    <row r="18" ht="14.25" customHeight="1" spans="1:6">
      <c r="A18" s="155" t="s">
        <v>115</v>
      </c>
      <c r="B18" s="154">
        <v>0.2</v>
      </c>
      <c r="C18" s="156"/>
      <c r="D18" s="156"/>
      <c r="E18" s="156"/>
      <c r="F18" s="154">
        <v>0.2</v>
      </c>
    </row>
    <row r="19" ht="14.25" customHeight="1" spans="1:6">
      <c r="A19" s="155" t="s">
        <v>116</v>
      </c>
      <c r="B19" s="154">
        <v>4236</v>
      </c>
      <c r="C19" s="156"/>
      <c r="D19" s="156"/>
      <c r="E19" s="156"/>
      <c r="F19" s="154">
        <v>4236</v>
      </c>
    </row>
    <row r="20" ht="14.25" customHeight="1" spans="1:6">
      <c r="A20" s="153" t="s">
        <v>117</v>
      </c>
      <c r="B20" s="154">
        <f>B21+B22+B23+B24+B25+B26+B27+B28+B30+B31+B32+B33+B34+B35+B46+B47+B48+B49+B53</f>
        <v>3750.43</v>
      </c>
      <c r="C20" s="154"/>
      <c r="D20" s="154"/>
      <c r="E20" s="154"/>
      <c r="F20" s="154">
        <v>3750.43</v>
      </c>
    </row>
    <row r="21" ht="14.25" customHeight="1" spans="1:6">
      <c r="A21" s="155" t="s">
        <v>118</v>
      </c>
      <c r="B21" s="154">
        <v>3.23</v>
      </c>
      <c r="C21" s="156"/>
      <c r="D21" s="156"/>
      <c r="E21" s="156"/>
      <c r="F21" s="154">
        <v>3.23</v>
      </c>
    </row>
    <row r="22" ht="14.25" customHeight="1" spans="1:6">
      <c r="A22" s="155" t="s">
        <v>119</v>
      </c>
      <c r="B22" s="154">
        <v>2.5</v>
      </c>
      <c r="C22" s="156"/>
      <c r="D22" s="156"/>
      <c r="E22" s="156"/>
      <c r="F22" s="154">
        <v>2.5</v>
      </c>
    </row>
    <row r="23" ht="14.25" customHeight="1" spans="1:6">
      <c r="A23" s="155" t="s">
        <v>120</v>
      </c>
      <c r="B23" s="154">
        <v>0.5</v>
      </c>
      <c r="C23" s="156"/>
      <c r="D23" s="156"/>
      <c r="E23" s="156"/>
      <c r="F23" s="154">
        <v>0.5</v>
      </c>
    </row>
    <row r="24" ht="14.25" customHeight="1" spans="1:6">
      <c r="A24" s="155" t="s">
        <v>121</v>
      </c>
      <c r="B24" s="154">
        <v>4.2</v>
      </c>
      <c r="C24" s="156"/>
      <c r="D24" s="156"/>
      <c r="E24" s="156"/>
      <c r="F24" s="154">
        <v>4.2</v>
      </c>
    </row>
    <row r="25" ht="14.25" customHeight="1" spans="1:6">
      <c r="A25" s="155" t="s">
        <v>122</v>
      </c>
      <c r="B25" s="154">
        <v>56</v>
      </c>
      <c r="C25" s="156"/>
      <c r="D25" s="156"/>
      <c r="E25" s="156"/>
      <c r="F25" s="154">
        <v>56</v>
      </c>
    </row>
    <row r="26" ht="14.25" customHeight="1" spans="1:6">
      <c r="A26" s="155" t="s">
        <v>123</v>
      </c>
      <c r="B26" s="154">
        <v>66</v>
      </c>
      <c r="C26" s="156"/>
      <c r="D26" s="156"/>
      <c r="E26" s="156"/>
      <c r="F26" s="154">
        <v>66</v>
      </c>
    </row>
    <row r="27" ht="14.25" customHeight="1" spans="1:6">
      <c r="A27" s="155" t="s">
        <v>124</v>
      </c>
      <c r="B27" s="154">
        <v>105</v>
      </c>
      <c r="C27" s="156"/>
      <c r="D27" s="156"/>
      <c r="E27" s="156"/>
      <c r="F27" s="154">
        <v>105</v>
      </c>
    </row>
    <row r="28" ht="14.25" customHeight="1" spans="1:6">
      <c r="A28" s="155" t="s">
        <v>125</v>
      </c>
      <c r="B28" s="154">
        <v>20</v>
      </c>
      <c r="C28" s="156"/>
      <c r="D28" s="156"/>
      <c r="E28" s="156"/>
      <c r="F28" s="154">
        <v>20</v>
      </c>
    </row>
    <row r="29" ht="14.25" customHeight="1" spans="1:6">
      <c r="A29" s="155" t="s">
        <v>126</v>
      </c>
      <c r="B29" s="154"/>
      <c r="C29" s="156"/>
      <c r="D29" s="156"/>
      <c r="E29" s="156"/>
      <c r="F29" s="154"/>
    </row>
    <row r="30" ht="14.25" customHeight="1" spans="1:6">
      <c r="A30" s="155" t="s">
        <v>127</v>
      </c>
      <c r="B30" s="154">
        <v>155</v>
      </c>
      <c r="C30" s="156"/>
      <c r="D30" s="156"/>
      <c r="E30" s="156"/>
      <c r="F30" s="154">
        <v>155</v>
      </c>
    </row>
    <row r="31" ht="14.25" customHeight="1" spans="1:6">
      <c r="A31" s="155" t="s">
        <v>128</v>
      </c>
      <c r="B31" s="154">
        <v>2</v>
      </c>
      <c r="C31" s="156"/>
      <c r="D31" s="156"/>
      <c r="E31" s="156"/>
      <c r="F31" s="154">
        <v>2</v>
      </c>
    </row>
    <row r="32" ht="14.25" customHeight="1" spans="1:6">
      <c r="A32" s="155" t="s">
        <v>129</v>
      </c>
      <c r="B32" s="154">
        <v>6</v>
      </c>
      <c r="C32" s="156"/>
      <c r="D32" s="156"/>
      <c r="E32" s="156"/>
      <c r="F32" s="154">
        <v>6</v>
      </c>
    </row>
    <row r="33" ht="14.25" customHeight="1" spans="1:6">
      <c r="A33" s="155" t="s">
        <v>130</v>
      </c>
      <c r="B33" s="154">
        <v>15</v>
      </c>
      <c r="C33" s="156"/>
      <c r="D33" s="156"/>
      <c r="E33" s="156"/>
      <c r="F33" s="154">
        <v>15</v>
      </c>
    </row>
    <row r="34" ht="14.25" customHeight="1" spans="1:6">
      <c r="A34" s="155" t="s">
        <v>131</v>
      </c>
      <c r="B34" s="154">
        <v>2.5</v>
      </c>
      <c r="C34" s="156"/>
      <c r="D34" s="156"/>
      <c r="E34" s="156"/>
      <c r="F34" s="154">
        <v>2.5</v>
      </c>
    </row>
    <row r="35" ht="14.25" customHeight="1" spans="1:6">
      <c r="A35" s="155" t="s">
        <v>132</v>
      </c>
      <c r="B35" s="154">
        <f>B36+B38+B44+B45</f>
        <v>2787</v>
      </c>
      <c r="C35" s="154"/>
      <c r="D35" s="154"/>
      <c r="E35" s="154"/>
      <c r="F35" s="154">
        <f t="shared" ref="F35" si="0">F36+F38+F44+F45</f>
        <v>2787</v>
      </c>
    </row>
    <row r="36" s="128" customFormat="1" ht="14.25" customHeight="1" spans="1:9">
      <c r="A36" s="157" t="s">
        <v>133</v>
      </c>
      <c r="B36" s="154">
        <v>102</v>
      </c>
      <c r="C36" s="158"/>
      <c r="D36" s="158"/>
      <c r="E36" s="159"/>
      <c r="F36" s="154">
        <v>102</v>
      </c>
      <c r="G36" s="33"/>
      <c r="H36" s="33"/>
      <c r="I36" s="33"/>
    </row>
    <row r="37" s="128" customFormat="1" ht="14.25" customHeight="1" spans="1:9">
      <c r="A37" s="157" t="s">
        <v>134</v>
      </c>
      <c r="B37" s="154">
        <v>102</v>
      </c>
      <c r="C37" s="160"/>
      <c r="D37" s="158"/>
      <c r="E37" s="159"/>
      <c r="F37" s="154">
        <v>102</v>
      </c>
      <c r="G37" s="33"/>
      <c r="H37" s="33"/>
      <c r="I37" s="33"/>
    </row>
    <row r="38" s="128" customFormat="1" ht="14.25" customHeight="1" spans="1:9">
      <c r="A38" s="157" t="s">
        <v>135</v>
      </c>
      <c r="B38" s="154">
        <f>SUM(B39:B43)</f>
        <v>2475</v>
      </c>
      <c r="C38" s="158"/>
      <c r="D38" s="158"/>
      <c r="E38" s="159"/>
      <c r="F38" s="161">
        <f>SUM(F41:F43)</f>
        <v>2475</v>
      </c>
      <c r="G38" s="33"/>
      <c r="H38" s="33"/>
      <c r="I38" s="33"/>
    </row>
    <row r="39" s="128" customFormat="1" ht="14.25" customHeight="1" spans="1:9">
      <c r="A39" s="157" t="s">
        <v>136</v>
      </c>
      <c r="B39" s="154"/>
      <c r="C39" s="160"/>
      <c r="D39" s="158"/>
      <c r="E39" s="159"/>
      <c r="F39" s="158"/>
      <c r="G39" s="33"/>
      <c r="H39" s="33"/>
      <c r="I39" s="33"/>
    </row>
    <row r="40" s="128" customFormat="1" ht="14.25" customHeight="1" spans="1:9">
      <c r="A40" s="157" t="s">
        <v>137</v>
      </c>
      <c r="B40" s="154"/>
      <c r="C40" s="160"/>
      <c r="D40" s="158"/>
      <c r="E40" s="159"/>
      <c r="F40" s="158"/>
      <c r="G40" s="33"/>
      <c r="H40" s="33"/>
      <c r="I40" s="33"/>
    </row>
    <row r="41" s="128" customFormat="1" ht="14.25" customHeight="1" spans="1:9">
      <c r="A41" s="157" t="s">
        <v>138</v>
      </c>
      <c r="B41" s="154">
        <v>10</v>
      </c>
      <c r="C41" s="160"/>
      <c r="D41" s="158"/>
      <c r="E41" s="159"/>
      <c r="F41" s="154">
        <v>10</v>
      </c>
      <c r="G41" s="33"/>
      <c r="H41" s="33"/>
      <c r="I41" s="33"/>
    </row>
    <row r="42" s="128" customFormat="1" ht="14.25" customHeight="1" spans="1:9">
      <c r="A42" s="157" t="s">
        <v>139</v>
      </c>
      <c r="B42" s="154">
        <v>5</v>
      </c>
      <c r="C42" s="160"/>
      <c r="D42" s="158"/>
      <c r="E42" s="159"/>
      <c r="F42" s="154">
        <v>5</v>
      </c>
      <c r="G42" s="33"/>
      <c r="H42" s="33"/>
      <c r="I42" s="33"/>
    </row>
    <row r="43" s="128" customFormat="1" ht="14.25" customHeight="1" spans="1:9">
      <c r="A43" s="157" t="s">
        <v>140</v>
      </c>
      <c r="B43" s="154">
        <v>2460</v>
      </c>
      <c r="C43" s="160"/>
      <c r="D43" s="158"/>
      <c r="E43" s="159"/>
      <c r="F43" s="154">
        <v>2460</v>
      </c>
      <c r="G43" s="33"/>
      <c r="H43" s="33"/>
      <c r="I43" s="33"/>
    </row>
    <row r="44" s="128" customFormat="1" ht="14.25" customHeight="1" spans="1:9">
      <c r="A44" s="157" t="s">
        <v>141</v>
      </c>
      <c r="B44" s="154">
        <v>100</v>
      </c>
      <c r="C44" s="158"/>
      <c r="D44" s="158"/>
      <c r="E44" s="159"/>
      <c r="F44" s="154">
        <v>100</v>
      </c>
      <c r="G44" s="33"/>
      <c r="H44" s="33"/>
      <c r="I44" s="33"/>
    </row>
    <row r="45" s="128" customFormat="1" ht="14.25" customHeight="1" spans="1:9">
      <c r="A45" s="157" t="s">
        <v>142</v>
      </c>
      <c r="B45" s="154">
        <v>110</v>
      </c>
      <c r="C45" s="158"/>
      <c r="D45" s="158"/>
      <c r="E45" s="159"/>
      <c r="F45" s="154">
        <v>110</v>
      </c>
      <c r="G45" s="33"/>
      <c r="H45" s="33"/>
      <c r="I45" s="33"/>
    </row>
    <row r="46" ht="14.25" customHeight="1" spans="1:6">
      <c r="A46" s="155" t="s">
        <v>143</v>
      </c>
      <c r="B46" s="154">
        <v>18</v>
      </c>
      <c r="C46" s="156"/>
      <c r="D46" s="156"/>
      <c r="E46" s="156"/>
      <c r="F46" s="154">
        <v>18</v>
      </c>
    </row>
    <row r="47" ht="14.25" customHeight="1" spans="1:6">
      <c r="A47" s="155" t="s">
        <v>144</v>
      </c>
      <c r="B47" s="154">
        <v>15</v>
      </c>
      <c r="C47" s="156"/>
      <c r="D47" s="156"/>
      <c r="E47" s="156"/>
      <c r="F47" s="154">
        <v>15</v>
      </c>
    </row>
    <row r="48" ht="14.25" customHeight="1" spans="1:6">
      <c r="A48" s="155" t="s">
        <v>145</v>
      </c>
      <c r="B48" s="154">
        <v>40</v>
      </c>
      <c r="C48" s="156"/>
      <c r="D48" s="156"/>
      <c r="E48" s="156"/>
      <c r="F48" s="154">
        <v>40</v>
      </c>
    </row>
    <row r="49" ht="14.25" customHeight="1" spans="1:6">
      <c r="A49" s="155" t="s">
        <v>146</v>
      </c>
      <c r="B49" s="154">
        <v>2.5</v>
      </c>
      <c r="C49" s="156"/>
      <c r="D49" s="156"/>
      <c r="E49" s="156"/>
      <c r="F49" s="154">
        <v>2.5</v>
      </c>
    </row>
    <row r="50" ht="14.25" customHeight="1" spans="1:6">
      <c r="A50" s="155" t="s">
        <v>147</v>
      </c>
      <c r="B50" s="154"/>
      <c r="C50" s="156"/>
      <c r="D50" s="156"/>
      <c r="E50" s="156"/>
      <c r="F50" s="154"/>
    </row>
    <row r="51" ht="14.25" customHeight="1" spans="1:6">
      <c r="A51" s="155" t="s">
        <v>148</v>
      </c>
      <c r="B51" s="154"/>
      <c r="C51" s="156"/>
      <c r="D51" s="156"/>
      <c r="E51" s="156"/>
      <c r="F51" s="154"/>
    </row>
    <row r="52" ht="14.25" customHeight="1" spans="1:6">
      <c r="A52" s="155" t="s">
        <v>149</v>
      </c>
      <c r="B52" s="154"/>
      <c r="C52" s="156"/>
      <c r="D52" s="156"/>
      <c r="E52" s="156"/>
      <c r="F52" s="154"/>
    </row>
    <row r="53" ht="14.25" customHeight="1" spans="1:6">
      <c r="A53" s="155" t="s">
        <v>150</v>
      </c>
      <c r="B53" s="154">
        <v>450</v>
      </c>
      <c r="C53" s="156"/>
      <c r="D53" s="156"/>
      <c r="E53" s="156"/>
      <c r="F53" s="154">
        <v>450</v>
      </c>
    </row>
    <row r="54" ht="14.25" customHeight="1" spans="1:6">
      <c r="A54" s="153" t="s">
        <v>151</v>
      </c>
      <c r="B54" s="154">
        <f>SUM(B55:B64)</f>
        <v>113</v>
      </c>
      <c r="C54" s="162">
        <f>SUM(C55:C64)</f>
        <v>24.63</v>
      </c>
      <c r="D54" s="162"/>
      <c r="E54" s="162"/>
      <c r="F54" s="162">
        <f>SUM(F55:F64)</f>
        <v>88.37</v>
      </c>
    </row>
    <row r="55" ht="14.25" customHeight="1" spans="1:6">
      <c r="A55" s="155" t="s">
        <v>152</v>
      </c>
      <c r="B55" s="154"/>
      <c r="C55" s="156"/>
      <c r="D55" s="163"/>
      <c r="E55" s="156"/>
      <c r="F55" s="156"/>
    </row>
    <row r="56" ht="14.25" customHeight="1" spans="1:6">
      <c r="A56" s="155" t="s">
        <v>153</v>
      </c>
      <c r="B56" s="154">
        <v>73</v>
      </c>
      <c r="C56" s="156">
        <v>24.63</v>
      </c>
      <c r="D56" s="163"/>
      <c r="E56" s="156"/>
      <c r="F56" s="156">
        <v>48.37</v>
      </c>
    </row>
    <row r="57" ht="14.25" customHeight="1" spans="1:6">
      <c r="A57" s="155" t="s">
        <v>154</v>
      </c>
      <c r="B57" s="154"/>
      <c r="C57" s="156"/>
      <c r="D57" s="163"/>
      <c r="E57" s="156"/>
      <c r="F57" s="156"/>
    </row>
    <row r="58" ht="14.25" customHeight="1" spans="1:6">
      <c r="A58" s="155" t="s">
        <v>155</v>
      </c>
      <c r="B58" s="154"/>
      <c r="C58" s="156"/>
      <c r="D58" s="163"/>
      <c r="E58" s="156"/>
      <c r="F58" s="156"/>
    </row>
    <row r="59" ht="14.25" customHeight="1" spans="1:6">
      <c r="A59" s="155" t="s">
        <v>156</v>
      </c>
      <c r="B59" s="154"/>
      <c r="C59" s="156"/>
      <c r="D59" s="163"/>
      <c r="E59" s="156"/>
      <c r="F59" s="156"/>
    </row>
    <row r="60" ht="14.25" customHeight="1" spans="1:6">
      <c r="A60" s="155" t="s">
        <v>157</v>
      </c>
      <c r="B60" s="154"/>
      <c r="C60" s="156"/>
      <c r="D60" s="163"/>
      <c r="E60" s="156"/>
      <c r="F60" s="156"/>
    </row>
    <row r="61" ht="14.25" customHeight="1" spans="1:6">
      <c r="A61" s="155" t="s">
        <v>158</v>
      </c>
      <c r="B61" s="154">
        <v>5</v>
      </c>
      <c r="C61" s="156"/>
      <c r="D61" s="163"/>
      <c r="E61" s="156"/>
      <c r="F61" s="156">
        <v>5</v>
      </c>
    </row>
    <row r="62" ht="14.25" customHeight="1" spans="1:6">
      <c r="A62" s="155" t="s">
        <v>159</v>
      </c>
      <c r="B62" s="154"/>
      <c r="C62" s="156"/>
      <c r="D62" s="156"/>
      <c r="E62" s="156"/>
      <c r="F62" s="156"/>
    </row>
    <row r="63" ht="14.25" customHeight="1" spans="1:6">
      <c r="A63" s="155" t="s">
        <v>160</v>
      </c>
      <c r="B63" s="154">
        <v>15</v>
      </c>
      <c r="C63" s="156"/>
      <c r="D63" s="156"/>
      <c r="E63" s="156"/>
      <c r="F63" s="156">
        <v>15</v>
      </c>
    </row>
    <row r="64" ht="14.25" customHeight="1" spans="1:6">
      <c r="A64" s="155" t="s">
        <v>161</v>
      </c>
      <c r="B64" s="154">
        <v>20</v>
      </c>
      <c r="C64" s="156"/>
      <c r="D64" s="148"/>
      <c r="E64" s="148"/>
      <c r="F64" s="148">
        <v>20</v>
      </c>
    </row>
    <row r="65" ht="14.25" customHeight="1" spans="1:6">
      <c r="A65" s="153" t="s">
        <v>162</v>
      </c>
      <c r="B65" s="154">
        <f>SUM(B66:B81)</f>
        <v>1231</v>
      </c>
      <c r="C65" s="162">
        <f>SUM(C66:C81)</f>
        <v>0.37</v>
      </c>
      <c r="D65" s="162">
        <f>SUM(D66:D81)</f>
        <v>220</v>
      </c>
      <c r="E65" s="162"/>
      <c r="F65" s="162">
        <f>SUM(F66:F81)</f>
        <v>1010.63</v>
      </c>
    </row>
    <row r="66" ht="14.25" customHeight="1" spans="1:6">
      <c r="A66" s="155" t="s">
        <v>163</v>
      </c>
      <c r="B66" s="154">
        <v>180</v>
      </c>
      <c r="C66" s="162"/>
      <c r="D66" s="162"/>
      <c r="E66" s="162"/>
      <c r="F66" s="162">
        <v>180</v>
      </c>
    </row>
    <row r="67" ht="14.25" customHeight="1" spans="1:6">
      <c r="A67" s="155" t="s">
        <v>164</v>
      </c>
      <c r="B67" s="154">
        <v>40.8</v>
      </c>
      <c r="C67" s="162"/>
      <c r="D67" s="162"/>
      <c r="E67" s="162"/>
      <c r="F67" s="162">
        <v>40.8</v>
      </c>
    </row>
    <row r="68" ht="14.25" customHeight="1" spans="1:6">
      <c r="A68" s="155" t="s">
        <v>165</v>
      </c>
      <c r="B68" s="154">
        <v>234</v>
      </c>
      <c r="C68" s="162">
        <v>0.37</v>
      </c>
      <c r="D68" s="162">
        <v>90</v>
      </c>
      <c r="E68" s="162"/>
      <c r="F68" s="162">
        <v>143.63</v>
      </c>
    </row>
    <row r="69" ht="14.25" customHeight="1" spans="1:6">
      <c r="A69" s="155" t="s">
        <v>166</v>
      </c>
      <c r="B69" s="154"/>
      <c r="C69" s="162"/>
      <c r="D69" s="162"/>
      <c r="E69" s="162"/>
      <c r="F69" s="162"/>
    </row>
    <row r="70" ht="14.25" customHeight="1" spans="1:6">
      <c r="A70" s="155" t="s">
        <v>167</v>
      </c>
      <c r="B70" s="154">
        <v>479.7</v>
      </c>
      <c r="C70" s="162"/>
      <c r="D70" s="162">
        <v>100</v>
      </c>
      <c r="E70" s="162"/>
      <c r="F70" s="162">
        <v>379.7</v>
      </c>
    </row>
    <row r="71" ht="14.25" customHeight="1" spans="1:6">
      <c r="A71" s="155" t="s">
        <v>168</v>
      </c>
      <c r="B71" s="154">
        <v>187</v>
      </c>
      <c r="C71" s="162"/>
      <c r="D71" s="162"/>
      <c r="E71" s="162"/>
      <c r="F71" s="162">
        <v>187</v>
      </c>
    </row>
    <row r="72" ht="14.25" customHeight="1" spans="1:6">
      <c r="A72" s="155" t="s">
        <v>169</v>
      </c>
      <c r="B72" s="154"/>
      <c r="C72" s="156"/>
      <c r="D72" s="156"/>
      <c r="E72" s="156"/>
      <c r="F72" s="156"/>
    </row>
    <row r="73" ht="14.25" customHeight="1" spans="1:6">
      <c r="A73" s="155" t="s">
        <v>170</v>
      </c>
      <c r="B73" s="154"/>
      <c r="C73" s="156"/>
      <c r="D73" s="156"/>
      <c r="E73" s="156"/>
      <c r="F73" s="156"/>
    </row>
    <row r="74" ht="14.25" customHeight="1" spans="1:6">
      <c r="A74" s="155" t="s">
        <v>171</v>
      </c>
      <c r="B74" s="154"/>
      <c r="C74" s="156"/>
      <c r="D74" s="156"/>
      <c r="E74" s="156"/>
      <c r="F74" s="156"/>
    </row>
    <row r="75" ht="14.25" customHeight="1" spans="1:6">
      <c r="A75" s="155" t="s">
        <v>172</v>
      </c>
      <c r="B75" s="154"/>
      <c r="C75" s="156"/>
      <c r="D75" s="156"/>
      <c r="E75" s="156"/>
      <c r="F75" s="156"/>
    </row>
    <row r="76" s="140" customFormat="1" ht="14.25" customHeight="1" spans="1:9">
      <c r="A76" s="155" t="s">
        <v>173</v>
      </c>
      <c r="B76" s="154"/>
      <c r="C76" s="148"/>
      <c r="D76" s="148"/>
      <c r="E76" s="148"/>
      <c r="F76" s="148"/>
      <c r="G76" s="33"/>
      <c r="H76" s="33"/>
      <c r="I76" s="33"/>
    </row>
    <row r="77" ht="14.25" customHeight="1" spans="1:6">
      <c r="A77" s="155" t="s">
        <v>174</v>
      </c>
      <c r="B77" s="154"/>
      <c r="C77" s="148"/>
      <c r="D77" s="148"/>
      <c r="E77" s="148"/>
      <c r="F77" s="148"/>
    </row>
    <row r="78" ht="14.25" customHeight="1" spans="1:6">
      <c r="A78" s="155" t="s">
        <v>175</v>
      </c>
      <c r="B78" s="154"/>
      <c r="C78" s="148"/>
      <c r="D78" s="148"/>
      <c r="E78" s="148"/>
      <c r="F78" s="148"/>
    </row>
    <row r="79" ht="14.25" customHeight="1" spans="1:6">
      <c r="A79" s="155" t="s">
        <v>176</v>
      </c>
      <c r="B79" s="154"/>
      <c r="C79" s="148"/>
      <c r="D79" s="148"/>
      <c r="E79" s="148"/>
      <c r="F79" s="148"/>
    </row>
    <row r="80" ht="14.25" customHeight="1" spans="1:6">
      <c r="A80" s="155" t="s">
        <v>177</v>
      </c>
      <c r="B80" s="154">
        <v>36</v>
      </c>
      <c r="C80" s="148"/>
      <c r="D80" s="148">
        <v>20</v>
      </c>
      <c r="E80" s="148"/>
      <c r="F80" s="148">
        <v>16</v>
      </c>
    </row>
    <row r="81" ht="14.25" customHeight="1" spans="1:6">
      <c r="A81" s="155" t="s">
        <v>178</v>
      </c>
      <c r="B81" s="154">
        <v>73.5</v>
      </c>
      <c r="C81" s="148"/>
      <c r="D81" s="148">
        <v>10</v>
      </c>
      <c r="E81" s="148"/>
      <c r="F81" s="148">
        <v>63.5</v>
      </c>
    </row>
    <row r="82" ht="14.25" customHeight="1" spans="1:6">
      <c r="A82" s="164" t="s">
        <v>179</v>
      </c>
      <c r="B82" s="165"/>
      <c r="C82" s="166"/>
      <c r="D82" s="166"/>
      <c r="E82" s="166"/>
      <c r="F82" s="166"/>
    </row>
    <row r="83" ht="14.25" customHeight="1" spans="1:6">
      <c r="A83" s="164" t="s">
        <v>180</v>
      </c>
      <c r="B83" s="165"/>
      <c r="C83" s="166"/>
      <c r="D83" s="166"/>
      <c r="E83" s="166"/>
      <c r="F83" s="166"/>
    </row>
    <row r="84" ht="14.25" customHeight="1" spans="1:6">
      <c r="A84" s="164" t="s">
        <v>181</v>
      </c>
      <c r="B84" s="165"/>
      <c r="C84" s="166"/>
      <c r="D84" s="166"/>
      <c r="E84" s="166"/>
      <c r="F84" s="166"/>
    </row>
    <row r="85" ht="14.25" customHeight="1" spans="1:6">
      <c r="A85" s="164" t="s">
        <v>182</v>
      </c>
      <c r="B85" s="165"/>
      <c r="C85" s="166"/>
      <c r="D85" s="166"/>
      <c r="E85" s="166"/>
      <c r="F85" s="166"/>
    </row>
    <row r="86" ht="14.25" customHeight="1" spans="1:6">
      <c r="A86" s="164" t="s">
        <v>183</v>
      </c>
      <c r="B86" s="165">
        <v>20</v>
      </c>
      <c r="C86" s="165"/>
      <c r="D86" s="165"/>
      <c r="E86" s="165"/>
      <c r="F86" s="165">
        <v>20</v>
      </c>
    </row>
    <row r="87" ht="14.25" customHeight="1" spans="1:6">
      <c r="A87" s="155" t="s">
        <v>184</v>
      </c>
      <c r="B87" s="165"/>
      <c r="C87" s="165"/>
      <c r="D87" s="165"/>
      <c r="E87" s="165"/>
      <c r="F87" s="165"/>
    </row>
    <row r="88" ht="14.25" customHeight="1" spans="1:6">
      <c r="A88" s="155" t="s">
        <v>185</v>
      </c>
      <c r="B88" s="154"/>
      <c r="C88" s="148"/>
      <c r="D88" s="156"/>
      <c r="E88" s="148"/>
      <c r="F88" s="148"/>
    </row>
    <row r="89" ht="14.25" customHeight="1" spans="1:6">
      <c r="A89" s="155" t="s">
        <v>186</v>
      </c>
      <c r="B89" s="154"/>
      <c r="C89" s="148"/>
      <c r="D89" s="156"/>
      <c r="E89" s="148"/>
      <c r="F89" s="148"/>
    </row>
    <row r="90" ht="14.25" customHeight="1" spans="1:6">
      <c r="A90" s="155" t="s">
        <v>187</v>
      </c>
      <c r="B90" s="154">
        <v>20</v>
      </c>
      <c r="C90" s="148"/>
      <c r="D90" s="156"/>
      <c r="E90" s="148"/>
      <c r="F90" s="148">
        <v>20</v>
      </c>
    </row>
    <row r="91" ht="25.5" customHeight="1" spans="1:6">
      <c r="A91" s="167" t="s">
        <v>98</v>
      </c>
      <c r="B91" s="167"/>
      <c r="C91" s="167"/>
      <c r="D91" s="167"/>
      <c r="E91" s="167"/>
      <c r="F91" s="167"/>
    </row>
  </sheetData>
  <mergeCells count="6">
    <mergeCell ref="A2:F2"/>
    <mergeCell ref="A3:B3"/>
    <mergeCell ref="C4:F4"/>
    <mergeCell ref="A91:F91"/>
    <mergeCell ref="A4:A5"/>
    <mergeCell ref="B4:B5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topLeftCell="A2" workbookViewId="0">
      <selection activeCell="D6" sqref="D6"/>
    </sheetView>
  </sheetViews>
  <sheetFormatPr defaultColWidth="9" defaultRowHeight="13.5"/>
  <cols>
    <col min="1" max="1" width="20.375" customWidth="1"/>
    <col min="2" max="3" width="10.625" customWidth="1"/>
    <col min="4" max="4" width="6.625" customWidth="1"/>
    <col min="5" max="5" width="7" customWidth="1"/>
    <col min="11" max="11" width="10" customWidth="1"/>
    <col min="15" max="15" width="27.5" customWidth="1"/>
  </cols>
  <sheetData>
    <row r="1" spans="1:1">
      <c r="A1" t="s">
        <v>188</v>
      </c>
    </row>
    <row r="2" ht="23.25" customHeight="1" spans="1:13">
      <c r="A2" s="89" t="s">
        <v>189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>
      <c r="A3" s="91" t="s">
        <v>190</v>
      </c>
      <c r="B3" s="91"/>
      <c r="C3" s="91"/>
      <c r="D3" s="91"/>
      <c r="E3" s="91"/>
      <c r="F3" s="92"/>
      <c r="G3" s="92"/>
      <c r="H3" s="92"/>
      <c r="I3" s="92"/>
      <c r="J3" s="92"/>
      <c r="K3" s="92"/>
      <c r="L3" s="92" t="s">
        <v>191</v>
      </c>
      <c r="M3" s="128" t="s">
        <v>192</v>
      </c>
    </row>
    <row r="4" s="31" customFormat="1" ht="12" spans="1:13">
      <c r="A4" s="93" t="s">
        <v>193</v>
      </c>
      <c r="B4" s="94" t="s">
        <v>194</v>
      </c>
      <c r="C4" s="94" t="s">
        <v>195</v>
      </c>
      <c r="D4" s="94" t="s">
        <v>196</v>
      </c>
      <c r="E4" s="94" t="s">
        <v>197</v>
      </c>
      <c r="F4" s="94" t="s">
        <v>198</v>
      </c>
      <c r="G4" s="94" t="s">
        <v>199</v>
      </c>
      <c r="H4" s="93" t="s">
        <v>200</v>
      </c>
      <c r="I4" s="129" t="s">
        <v>65</v>
      </c>
      <c r="J4" s="130"/>
      <c r="K4" s="130"/>
      <c r="L4" s="131"/>
      <c r="M4" s="35" t="s">
        <v>201</v>
      </c>
    </row>
    <row r="5" ht="24" spans="1:13">
      <c r="A5" s="93"/>
      <c r="B5" s="95"/>
      <c r="C5" s="95"/>
      <c r="D5" s="95"/>
      <c r="E5" s="95"/>
      <c r="F5" s="95"/>
      <c r="G5" s="95"/>
      <c r="H5" s="93"/>
      <c r="I5" s="100" t="s">
        <v>66</v>
      </c>
      <c r="J5" s="100" t="s">
        <v>67</v>
      </c>
      <c r="K5" s="100" t="s">
        <v>68</v>
      </c>
      <c r="L5" s="93" t="s">
        <v>69</v>
      </c>
      <c r="M5" s="35"/>
    </row>
    <row r="6" spans="1:13">
      <c r="A6" s="96" t="s">
        <v>202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</row>
    <row r="7" spans="1:13">
      <c r="A7" s="98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</row>
    <row r="8" spans="1:15">
      <c r="A8" s="96" t="s">
        <v>203</v>
      </c>
      <c r="B8" s="99"/>
      <c r="C8" s="99"/>
      <c r="D8" s="99"/>
      <c r="E8" s="99"/>
      <c r="F8" s="99">
        <f>SUM(F9)</f>
        <v>1</v>
      </c>
      <c r="G8" s="99">
        <f>SUM(G9:G10)</f>
        <v>533</v>
      </c>
      <c r="H8" s="99">
        <f>SUM(H9:H10)</f>
        <v>479.7</v>
      </c>
      <c r="I8" s="99"/>
      <c r="J8" s="99">
        <f>SUM(J9:J10)</f>
        <v>100</v>
      </c>
      <c r="K8" s="99"/>
      <c r="L8" s="99">
        <f>SUM(L9:L10)</f>
        <v>379.7</v>
      </c>
      <c r="M8" s="105"/>
      <c r="O8" s="77"/>
    </row>
    <row r="9" ht="36" spans="1:13">
      <c r="A9" s="98"/>
      <c r="B9" s="93" t="s">
        <v>204</v>
      </c>
      <c r="C9" s="93" t="s">
        <v>205</v>
      </c>
      <c r="D9" s="93"/>
      <c r="E9" s="93" t="s">
        <v>206</v>
      </c>
      <c r="F9" s="93">
        <v>1</v>
      </c>
      <c r="G9" s="93">
        <v>33</v>
      </c>
      <c r="H9" s="93">
        <v>29.7</v>
      </c>
      <c r="I9" s="100"/>
      <c r="J9" s="28">
        <v>20</v>
      </c>
      <c r="K9" s="100"/>
      <c r="L9" s="93">
        <v>9.7</v>
      </c>
      <c r="M9" s="109">
        <v>2024</v>
      </c>
    </row>
    <row r="10" ht="38.25" customHeight="1" spans="1:13">
      <c r="A10" s="98"/>
      <c r="B10" s="93" t="s">
        <v>207</v>
      </c>
      <c r="C10" s="93" t="s">
        <v>208</v>
      </c>
      <c r="D10" s="93"/>
      <c r="E10" s="93" t="s">
        <v>206</v>
      </c>
      <c r="F10" s="93">
        <v>1</v>
      </c>
      <c r="G10" s="93">
        <v>500</v>
      </c>
      <c r="H10" s="93">
        <v>450</v>
      </c>
      <c r="I10" s="100"/>
      <c r="J10" s="28">
        <v>80</v>
      </c>
      <c r="K10" s="100"/>
      <c r="L10" s="93">
        <v>370</v>
      </c>
      <c r="M10" s="109">
        <v>2024</v>
      </c>
    </row>
    <row r="11" spans="1:13">
      <c r="A11" s="96" t="s">
        <v>209</v>
      </c>
      <c r="B11" s="99"/>
      <c r="C11" s="99"/>
      <c r="D11" s="99"/>
      <c r="E11" s="99"/>
      <c r="F11" s="99">
        <f>SUM(F12:F15)</f>
        <v>16</v>
      </c>
      <c r="G11" s="99">
        <f t="shared" ref="G11:H11" si="0">SUM(G12:G15)</f>
        <v>260</v>
      </c>
      <c r="H11" s="99">
        <f t="shared" si="0"/>
        <v>234</v>
      </c>
      <c r="I11" s="99"/>
      <c r="J11" s="99">
        <f>SUM(J12:J15)</f>
        <v>90</v>
      </c>
      <c r="K11" s="99"/>
      <c r="L11" s="99">
        <f>SUM(L12:L15)</f>
        <v>144</v>
      </c>
      <c r="M11" s="105"/>
    </row>
    <row r="12" ht="24" spans="1:13">
      <c r="A12" s="98"/>
      <c r="B12" s="93" t="s">
        <v>210</v>
      </c>
      <c r="C12" s="93" t="s">
        <v>208</v>
      </c>
      <c r="D12" s="93"/>
      <c r="E12" s="93" t="s">
        <v>206</v>
      </c>
      <c r="F12" s="93">
        <v>1</v>
      </c>
      <c r="G12" s="93">
        <v>55</v>
      </c>
      <c r="H12" s="100">
        <v>49.5</v>
      </c>
      <c r="I12" s="100"/>
      <c r="J12" s="20">
        <v>20</v>
      </c>
      <c r="K12" s="100"/>
      <c r="L12" s="93">
        <v>29.5</v>
      </c>
      <c r="M12" s="109">
        <v>2024</v>
      </c>
    </row>
    <row r="13" ht="24" spans="1:13">
      <c r="A13" s="98"/>
      <c r="B13" s="93" t="s">
        <v>211</v>
      </c>
      <c r="C13" s="93" t="s">
        <v>205</v>
      </c>
      <c r="D13" s="93"/>
      <c r="E13" s="93" t="s">
        <v>206</v>
      </c>
      <c r="F13" s="93">
        <v>1</v>
      </c>
      <c r="G13" s="93">
        <v>40</v>
      </c>
      <c r="H13" s="100">
        <v>36</v>
      </c>
      <c r="I13" s="100"/>
      <c r="J13" s="20">
        <v>10</v>
      </c>
      <c r="K13" s="100"/>
      <c r="L13" s="93">
        <v>26</v>
      </c>
      <c r="M13" s="109">
        <v>2024</v>
      </c>
    </row>
    <row r="14" ht="24" spans="1:13">
      <c r="A14" s="98"/>
      <c r="B14" s="93" t="s">
        <v>212</v>
      </c>
      <c r="C14" s="93" t="s">
        <v>208</v>
      </c>
      <c r="D14" s="93"/>
      <c r="E14" s="93" t="s">
        <v>206</v>
      </c>
      <c r="F14" s="93">
        <v>13</v>
      </c>
      <c r="G14" s="93">
        <v>105</v>
      </c>
      <c r="H14" s="100">
        <v>94.5</v>
      </c>
      <c r="I14" s="100"/>
      <c r="J14" s="20">
        <v>30</v>
      </c>
      <c r="K14" s="100"/>
      <c r="L14" s="93">
        <v>64.5</v>
      </c>
      <c r="M14" s="109">
        <v>2024</v>
      </c>
    </row>
    <row r="15" ht="24" spans="1:13">
      <c r="A15" s="98"/>
      <c r="B15" s="93" t="s">
        <v>213</v>
      </c>
      <c r="C15" s="93" t="s">
        <v>208</v>
      </c>
      <c r="D15" s="93"/>
      <c r="E15" s="93" t="s">
        <v>206</v>
      </c>
      <c r="F15" s="93">
        <v>1</v>
      </c>
      <c r="G15" s="93">
        <v>60</v>
      </c>
      <c r="H15" s="100">
        <v>54</v>
      </c>
      <c r="I15" s="100"/>
      <c r="J15" s="20">
        <v>30</v>
      </c>
      <c r="K15" s="100"/>
      <c r="L15" s="93">
        <v>24</v>
      </c>
      <c r="M15" s="109">
        <v>2024</v>
      </c>
    </row>
    <row r="16" spans="1:13">
      <c r="A16" s="96" t="s">
        <v>214</v>
      </c>
      <c r="B16" s="97"/>
      <c r="C16" s="97"/>
      <c r="D16" s="97"/>
      <c r="E16" s="97"/>
      <c r="F16" s="97"/>
      <c r="G16" s="101"/>
      <c r="H16" s="101"/>
      <c r="I16" s="101"/>
      <c r="J16" s="101"/>
      <c r="K16" s="101"/>
      <c r="L16" s="101"/>
      <c r="M16" s="105"/>
    </row>
    <row r="17" spans="1:13">
      <c r="A17" s="98"/>
      <c r="B17" s="95"/>
      <c r="C17" s="95"/>
      <c r="D17" s="95"/>
      <c r="E17" s="95"/>
      <c r="F17" s="95"/>
      <c r="G17" s="102"/>
      <c r="H17" s="102"/>
      <c r="I17" s="102"/>
      <c r="J17" s="132"/>
      <c r="K17" s="102"/>
      <c r="L17" s="102"/>
      <c r="M17" s="98"/>
    </row>
    <row r="18" spans="1:13">
      <c r="A18" s="96" t="s">
        <v>215</v>
      </c>
      <c r="B18" s="97"/>
      <c r="C18" s="97"/>
      <c r="D18" s="97"/>
      <c r="E18" s="97"/>
      <c r="F18" s="97">
        <f>SUM(F19:F23)</f>
        <v>5</v>
      </c>
      <c r="G18" s="97">
        <f>SUM(G19:G23)</f>
        <v>248</v>
      </c>
      <c r="H18" s="97">
        <f>SUM(H19:H23)</f>
        <v>223</v>
      </c>
      <c r="I18" s="101"/>
      <c r="J18" s="101">
        <f>SUM(J19:J19)</f>
        <v>20</v>
      </c>
      <c r="K18" s="101"/>
      <c r="L18" s="101">
        <f>SUM(L19:L23)</f>
        <v>203</v>
      </c>
      <c r="M18" s="105"/>
    </row>
    <row r="19" ht="29" customHeight="1" spans="1:13">
      <c r="A19" s="98"/>
      <c r="B19" s="93" t="s">
        <v>216</v>
      </c>
      <c r="C19" s="93" t="s">
        <v>208</v>
      </c>
      <c r="D19" s="93"/>
      <c r="E19" s="93" t="s">
        <v>206</v>
      </c>
      <c r="F19" s="93">
        <v>1</v>
      </c>
      <c r="G19" s="93">
        <v>40</v>
      </c>
      <c r="H19" s="100">
        <v>36</v>
      </c>
      <c r="I19" s="100"/>
      <c r="J19" s="20">
        <v>20</v>
      </c>
      <c r="K19" s="100"/>
      <c r="L19" s="93">
        <v>16</v>
      </c>
      <c r="M19" s="109">
        <v>2024</v>
      </c>
    </row>
    <row r="20" ht="27" customHeight="1" spans="1:13">
      <c r="A20" s="98"/>
      <c r="B20" s="95" t="s">
        <v>217</v>
      </c>
      <c r="C20" s="95" t="s">
        <v>208</v>
      </c>
      <c r="D20" s="95"/>
      <c r="E20" s="93" t="s">
        <v>206</v>
      </c>
      <c r="F20" s="95">
        <v>1</v>
      </c>
      <c r="G20" s="95">
        <v>60</v>
      </c>
      <c r="H20" s="103">
        <v>54</v>
      </c>
      <c r="I20" s="103"/>
      <c r="J20" s="133"/>
      <c r="K20" s="103"/>
      <c r="L20" s="103">
        <v>54</v>
      </c>
      <c r="M20" s="109">
        <v>2024</v>
      </c>
    </row>
    <row r="21" ht="30" customHeight="1" spans="1:13">
      <c r="A21" s="98"/>
      <c r="B21" s="95" t="s">
        <v>218</v>
      </c>
      <c r="C21" s="95" t="s">
        <v>208</v>
      </c>
      <c r="D21" s="95"/>
      <c r="E21" s="93" t="s">
        <v>206</v>
      </c>
      <c r="F21" s="95">
        <v>1</v>
      </c>
      <c r="G21" s="95">
        <v>50</v>
      </c>
      <c r="H21" s="103">
        <v>45</v>
      </c>
      <c r="I21" s="103"/>
      <c r="J21" s="133"/>
      <c r="K21" s="103"/>
      <c r="L21" s="103">
        <v>45</v>
      </c>
      <c r="M21" s="109">
        <v>2024</v>
      </c>
    </row>
    <row r="22" ht="48" spans="1:13">
      <c r="A22" s="98"/>
      <c r="B22" s="95" t="s">
        <v>219</v>
      </c>
      <c r="C22" s="95" t="s">
        <v>208</v>
      </c>
      <c r="D22" s="95"/>
      <c r="E22" s="93" t="s">
        <v>206</v>
      </c>
      <c r="F22" s="95">
        <v>1</v>
      </c>
      <c r="G22" s="95">
        <v>50</v>
      </c>
      <c r="H22" s="103">
        <v>45</v>
      </c>
      <c r="I22" s="103"/>
      <c r="J22" s="133"/>
      <c r="K22" s="103"/>
      <c r="L22" s="103">
        <v>45</v>
      </c>
      <c r="M22" s="109">
        <v>2024</v>
      </c>
    </row>
    <row r="23" ht="28" customHeight="1" spans="1:13">
      <c r="A23" s="98"/>
      <c r="B23" s="95" t="s">
        <v>220</v>
      </c>
      <c r="C23" s="95" t="s">
        <v>205</v>
      </c>
      <c r="D23" s="95"/>
      <c r="E23" s="95" t="s">
        <v>206</v>
      </c>
      <c r="F23" s="95">
        <v>1</v>
      </c>
      <c r="G23" s="95">
        <v>48</v>
      </c>
      <c r="H23" s="103">
        <v>43</v>
      </c>
      <c r="I23" s="103"/>
      <c r="J23" s="133"/>
      <c r="K23" s="103"/>
      <c r="L23" s="103">
        <v>43</v>
      </c>
      <c r="M23" s="109">
        <v>2024</v>
      </c>
    </row>
    <row r="24" spans="1:13">
      <c r="A24" s="96" t="s">
        <v>221</v>
      </c>
      <c r="B24" s="97"/>
      <c r="C24" s="97"/>
      <c r="D24" s="97"/>
      <c r="E24" s="97"/>
      <c r="F24" s="97">
        <f>SUM(F25:F26)</f>
        <v>2</v>
      </c>
      <c r="G24" s="97">
        <f t="shared" ref="G24:H24" si="1">SUM(G25:G26)</f>
        <v>60</v>
      </c>
      <c r="H24" s="97">
        <f t="shared" si="1"/>
        <v>57</v>
      </c>
      <c r="I24" s="101"/>
      <c r="J24" s="101">
        <f>SUM(J25:J26)</f>
        <v>10</v>
      </c>
      <c r="K24" s="101"/>
      <c r="L24" s="101">
        <f>SUM(L25:L26)</f>
        <v>47</v>
      </c>
      <c r="M24" s="105"/>
    </row>
    <row r="25" ht="24" spans="1:13">
      <c r="A25" s="104"/>
      <c r="B25" s="95" t="s">
        <v>222</v>
      </c>
      <c r="C25" s="95" t="s">
        <v>205</v>
      </c>
      <c r="D25" s="95"/>
      <c r="E25" s="95" t="s">
        <v>223</v>
      </c>
      <c r="F25" s="95">
        <v>1</v>
      </c>
      <c r="G25" s="102">
        <v>30</v>
      </c>
      <c r="H25" s="102">
        <v>30</v>
      </c>
      <c r="I25" s="102"/>
      <c r="J25" s="132">
        <v>10</v>
      </c>
      <c r="K25" s="102"/>
      <c r="L25" s="102">
        <v>20</v>
      </c>
      <c r="M25" s="93">
        <v>2024</v>
      </c>
    </row>
    <row r="26" ht="24" spans="1:13">
      <c r="A26" s="104"/>
      <c r="B26" s="95" t="s">
        <v>224</v>
      </c>
      <c r="C26" s="95" t="s">
        <v>205</v>
      </c>
      <c r="D26" s="95"/>
      <c r="E26" s="95" t="s">
        <v>223</v>
      </c>
      <c r="F26" s="95">
        <v>1</v>
      </c>
      <c r="G26" s="102">
        <v>30</v>
      </c>
      <c r="H26" s="102">
        <v>27</v>
      </c>
      <c r="I26" s="102"/>
      <c r="J26" s="102"/>
      <c r="K26" s="102"/>
      <c r="L26" s="102">
        <v>27</v>
      </c>
      <c r="M26" s="93">
        <v>2024</v>
      </c>
    </row>
    <row r="27" ht="24" spans="1:13">
      <c r="A27" s="96" t="s">
        <v>225</v>
      </c>
      <c r="B27" s="105"/>
      <c r="C27" s="105"/>
      <c r="D27" s="105"/>
      <c r="E27" s="105"/>
      <c r="F27" s="106">
        <f>SUM(F28:F39)</f>
        <v>51</v>
      </c>
      <c r="G27" s="106">
        <f t="shared" ref="G27:H27" si="2">SUM(G28:G39)</f>
        <v>148.3</v>
      </c>
      <c r="H27" s="106">
        <f t="shared" si="2"/>
        <v>148.3</v>
      </c>
      <c r="I27" s="106"/>
      <c r="J27" s="106"/>
      <c r="K27" s="106"/>
      <c r="L27" s="106">
        <f>SUM(L28:L39)</f>
        <v>148.3</v>
      </c>
      <c r="M27" s="105"/>
    </row>
    <row r="28" ht="24" spans="1:13">
      <c r="A28" s="107"/>
      <c r="B28" s="108" t="s">
        <v>226</v>
      </c>
      <c r="C28" s="109" t="s">
        <v>208</v>
      </c>
      <c r="D28" s="110"/>
      <c r="E28" s="111" t="s">
        <v>227</v>
      </c>
      <c r="F28" s="109">
        <v>2</v>
      </c>
      <c r="G28" s="109">
        <v>6</v>
      </c>
      <c r="H28" s="109">
        <v>6</v>
      </c>
      <c r="I28" s="109"/>
      <c r="J28" s="124"/>
      <c r="K28" s="55"/>
      <c r="L28" s="109">
        <v>6</v>
      </c>
      <c r="M28" s="93">
        <v>2024</v>
      </c>
    </row>
    <row r="29" ht="24" spans="1:13">
      <c r="A29" s="107"/>
      <c r="B29" s="108" t="s">
        <v>228</v>
      </c>
      <c r="C29" s="109" t="s">
        <v>208</v>
      </c>
      <c r="D29" s="110"/>
      <c r="E29" s="111" t="s">
        <v>227</v>
      </c>
      <c r="F29" s="109">
        <v>1</v>
      </c>
      <c r="G29" s="109">
        <v>10</v>
      </c>
      <c r="H29" s="109">
        <v>10</v>
      </c>
      <c r="I29" s="109"/>
      <c r="J29" s="124"/>
      <c r="K29" s="55"/>
      <c r="L29" s="109">
        <v>10</v>
      </c>
      <c r="M29" s="93">
        <v>2024</v>
      </c>
    </row>
    <row r="30" ht="24" spans="1:13">
      <c r="A30" s="107"/>
      <c r="B30" s="108" t="s">
        <v>229</v>
      </c>
      <c r="C30" s="109" t="s">
        <v>208</v>
      </c>
      <c r="D30" s="55"/>
      <c r="E30" s="111" t="s">
        <v>227</v>
      </c>
      <c r="F30" s="109">
        <v>10</v>
      </c>
      <c r="G30" s="109">
        <v>7</v>
      </c>
      <c r="H30" s="109">
        <v>7</v>
      </c>
      <c r="I30" s="109"/>
      <c r="J30" s="124"/>
      <c r="K30" s="55"/>
      <c r="L30" s="109">
        <v>7</v>
      </c>
      <c r="M30" s="93">
        <v>2024</v>
      </c>
    </row>
    <row r="31" ht="24" spans="1:13">
      <c r="A31" s="107"/>
      <c r="B31" s="108" t="s">
        <v>230</v>
      </c>
      <c r="C31" s="109" t="s">
        <v>208</v>
      </c>
      <c r="D31" s="55"/>
      <c r="E31" s="111" t="s">
        <v>227</v>
      </c>
      <c r="F31" s="109">
        <v>10</v>
      </c>
      <c r="G31" s="109">
        <v>7</v>
      </c>
      <c r="H31" s="109">
        <v>7</v>
      </c>
      <c r="I31" s="109"/>
      <c r="J31" s="124"/>
      <c r="K31" s="55"/>
      <c r="L31" s="109">
        <v>7</v>
      </c>
      <c r="M31" s="93">
        <v>2024</v>
      </c>
    </row>
    <row r="32" ht="24" spans="1:13">
      <c r="A32" s="107"/>
      <c r="B32" s="108" t="s">
        <v>231</v>
      </c>
      <c r="C32" s="109" t="s">
        <v>208</v>
      </c>
      <c r="D32" s="55"/>
      <c r="E32" s="111" t="s">
        <v>227</v>
      </c>
      <c r="F32" s="109">
        <v>2</v>
      </c>
      <c r="G32" s="109">
        <v>1.4</v>
      </c>
      <c r="H32" s="109">
        <v>1.4</v>
      </c>
      <c r="I32" s="109"/>
      <c r="J32" s="124"/>
      <c r="K32" s="55"/>
      <c r="L32" s="109">
        <v>1.4</v>
      </c>
      <c r="M32" s="93">
        <v>2024</v>
      </c>
    </row>
    <row r="33" ht="24" spans="1:13">
      <c r="A33" s="107"/>
      <c r="B33" s="108" t="s">
        <v>232</v>
      </c>
      <c r="C33" s="109" t="s">
        <v>208</v>
      </c>
      <c r="D33" s="55"/>
      <c r="E33" s="111" t="s">
        <v>227</v>
      </c>
      <c r="F33" s="109">
        <v>3</v>
      </c>
      <c r="G33" s="109">
        <v>1</v>
      </c>
      <c r="H33" s="109">
        <v>1</v>
      </c>
      <c r="I33" s="109"/>
      <c r="J33" s="124"/>
      <c r="K33" s="55"/>
      <c r="L33" s="109">
        <v>1</v>
      </c>
      <c r="M33" s="93">
        <v>2024</v>
      </c>
    </row>
    <row r="34" ht="24" spans="1:13">
      <c r="A34" s="107"/>
      <c r="B34" s="108" t="s">
        <v>233</v>
      </c>
      <c r="C34" s="109" t="s">
        <v>208</v>
      </c>
      <c r="D34" s="55"/>
      <c r="E34" s="111" t="s">
        <v>227</v>
      </c>
      <c r="F34" s="109">
        <v>10</v>
      </c>
      <c r="G34" s="109">
        <v>2.9</v>
      </c>
      <c r="H34" s="109">
        <v>2.9</v>
      </c>
      <c r="I34" s="109"/>
      <c r="J34" s="124"/>
      <c r="K34" s="55"/>
      <c r="L34" s="109">
        <v>2.9</v>
      </c>
      <c r="M34" s="93">
        <v>2024</v>
      </c>
    </row>
    <row r="35" ht="24" spans="1:13">
      <c r="A35" s="107"/>
      <c r="B35" s="108" t="s">
        <v>234</v>
      </c>
      <c r="C35" s="109" t="s">
        <v>208</v>
      </c>
      <c r="D35" s="55"/>
      <c r="E35" s="111" t="s">
        <v>227</v>
      </c>
      <c r="F35" s="109">
        <v>3</v>
      </c>
      <c r="G35" s="109">
        <v>1</v>
      </c>
      <c r="H35" s="109">
        <v>1</v>
      </c>
      <c r="I35" s="109"/>
      <c r="J35" s="124"/>
      <c r="K35" s="55"/>
      <c r="L35" s="109">
        <v>1</v>
      </c>
      <c r="M35" s="93">
        <v>2024</v>
      </c>
    </row>
    <row r="36" ht="24" spans="1:13">
      <c r="A36" s="107"/>
      <c r="B36" s="108" t="s">
        <v>235</v>
      </c>
      <c r="C36" s="109" t="s">
        <v>208</v>
      </c>
      <c r="D36" s="55"/>
      <c r="E36" s="111" t="s">
        <v>227</v>
      </c>
      <c r="F36" s="109">
        <v>5</v>
      </c>
      <c r="G36" s="109">
        <v>2</v>
      </c>
      <c r="H36" s="109">
        <v>2</v>
      </c>
      <c r="I36" s="109"/>
      <c r="J36" s="124"/>
      <c r="K36" s="55"/>
      <c r="L36" s="109">
        <v>2</v>
      </c>
      <c r="M36" s="93">
        <v>2024</v>
      </c>
    </row>
    <row r="37" ht="24" spans="1:13">
      <c r="A37" s="107"/>
      <c r="B37" s="108" t="s">
        <v>236</v>
      </c>
      <c r="C37" s="109" t="s">
        <v>208</v>
      </c>
      <c r="D37" s="55"/>
      <c r="E37" s="111" t="s">
        <v>227</v>
      </c>
      <c r="F37" s="109">
        <v>3</v>
      </c>
      <c r="G37" s="109">
        <v>2.5</v>
      </c>
      <c r="H37" s="109">
        <v>2.5</v>
      </c>
      <c r="I37" s="109"/>
      <c r="J37" s="124"/>
      <c r="K37" s="55"/>
      <c r="L37" s="109">
        <v>2.5</v>
      </c>
      <c r="M37" s="93">
        <v>2024</v>
      </c>
    </row>
    <row r="38" ht="24" spans="1:13">
      <c r="A38" s="107"/>
      <c r="B38" s="108" t="s">
        <v>237</v>
      </c>
      <c r="C38" s="109" t="s">
        <v>208</v>
      </c>
      <c r="D38" s="112"/>
      <c r="E38" s="111" t="s">
        <v>238</v>
      </c>
      <c r="F38" s="109">
        <v>1</v>
      </c>
      <c r="G38" s="109">
        <v>105</v>
      </c>
      <c r="H38" s="109">
        <v>105</v>
      </c>
      <c r="I38" s="134"/>
      <c r="J38" s="134"/>
      <c r="K38" s="134"/>
      <c r="L38" s="109">
        <v>105</v>
      </c>
      <c r="M38" s="93">
        <v>2024</v>
      </c>
    </row>
    <row r="39" ht="24" spans="1:13">
      <c r="A39" s="107"/>
      <c r="B39" s="108" t="s">
        <v>239</v>
      </c>
      <c r="C39" s="109" t="s">
        <v>208</v>
      </c>
      <c r="D39" s="112"/>
      <c r="E39" s="111" t="s">
        <v>227</v>
      </c>
      <c r="F39" s="109">
        <v>1</v>
      </c>
      <c r="G39" s="109">
        <v>2.5</v>
      </c>
      <c r="H39" s="109">
        <v>2.5</v>
      </c>
      <c r="I39" s="134"/>
      <c r="J39" s="134"/>
      <c r="K39" s="134"/>
      <c r="L39" s="109">
        <v>2.5</v>
      </c>
      <c r="M39" s="93">
        <v>2024</v>
      </c>
    </row>
    <row r="40" ht="24" spans="1:13">
      <c r="A40" s="113" t="s">
        <v>240</v>
      </c>
      <c r="B40" s="114"/>
      <c r="C40" s="114"/>
      <c r="D40" s="114"/>
      <c r="E40" s="114"/>
      <c r="F40" s="114"/>
      <c r="G40" s="115">
        <f>SUM(G41)</f>
        <v>102</v>
      </c>
      <c r="H40" s="115">
        <f>SUM(H41)</f>
        <v>102</v>
      </c>
      <c r="I40" s="135"/>
      <c r="J40" s="136"/>
      <c r="K40" s="135"/>
      <c r="L40" s="137">
        <v>102</v>
      </c>
      <c r="M40" s="105"/>
    </row>
    <row r="41" ht="24" spans="1:13">
      <c r="A41" s="116" t="s">
        <v>241</v>
      </c>
      <c r="B41" s="55"/>
      <c r="C41" s="55"/>
      <c r="D41" s="55"/>
      <c r="E41" s="117" t="s">
        <v>242</v>
      </c>
      <c r="F41" s="109"/>
      <c r="G41" s="118">
        <v>102</v>
      </c>
      <c r="H41" s="118">
        <v>102</v>
      </c>
      <c r="I41" s="134"/>
      <c r="J41" s="134"/>
      <c r="K41" s="134"/>
      <c r="L41" s="118">
        <v>102</v>
      </c>
      <c r="M41" s="109">
        <v>2024</v>
      </c>
    </row>
    <row r="42" ht="24" spans="1:13">
      <c r="A42" s="119" t="s">
        <v>243</v>
      </c>
      <c r="B42" s="120"/>
      <c r="C42" s="120"/>
      <c r="D42" s="120"/>
      <c r="E42" s="120"/>
      <c r="F42" s="120"/>
      <c r="G42" s="121">
        <v>1737</v>
      </c>
      <c r="H42" s="121">
        <v>1737</v>
      </c>
      <c r="I42" s="121"/>
      <c r="J42" s="121"/>
      <c r="K42" s="121"/>
      <c r="L42" s="121">
        <v>1737</v>
      </c>
      <c r="M42" s="99">
        <v>2024</v>
      </c>
    </row>
    <row r="43" ht="24" spans="1:13">
      <c r="A43" s="116" t="s">
        <v>244</v>
      </c>
      <c r="B43" s="109" t="s">
        <v>245</v>
      </c>
      <c r="C43" s="95" t="s">
        <v>205</v>
      </c>
      <c r="D43" s="109"/>
      <c r="E43" s="117" t="s">
        <v>242</v>
      </c>
      <c r="F43" s="117"/>
      <c r="G43" s="109">
        <v>600</v>
      </c>
      <c r="H43" s="117">
        <v>600</v>
      </c>
      <c r="I43" s="117"/>
      <c r="J43" s="109"/>
      <c r="K43" s="138"/>
      <c r="L43" s="138">
        <v>600</v>
      </c>
      <c r="M43" s="93">
        <v>2024</v>
      </c>
    </row>
    <row r="44" spans="1:13">
      <c r="A44" s="122" t="s">
        <v>246</v>
      </c>
      <c r="B44" s="114"/>
      <c r="C44" s="114"/>
      <c r="D44" s="114"/>
      <c r="E44" s="114"/>
      <c r="F44" s="114"/>
      <c r="G44" s="115">
        <f>SUM(G45:G46)</f>
        <v>1849.5</v>
      </c>
      <c r="H44" s="115">
        <f>SUM(H45:H46)</f>
        <v>616.5</v>
      </c>
      <c r="I44" s="115"/>
      <c r="J44" s="115"/>
      <c r="K44" s="115"/>
      <c r="L44" s="115">
        <f>SUM(L45:L46)</f>
        <v>616.5</v>
      </c>
      <c r="M44" s="105"/>
    </row>
    <row r="45" ht="36" spans="1:13">
      <c r="A45" s="123"/>
      <c r="B45" s="117" t="s">
        <v>247</v>
      </c>
      <c r="C45" s="93" t="s">
        <v>205</v>
      </c>
      <c r="D45" s="118"/>
      <c r="E45" s="93" t="s">
        <v>206</v>
      </c>
      <c r="F45" s="118"/>
      <c r="G45" s="118">
        <v>49.5</v>
      </c>
      <c r="H45" s="118">
        <v>16.5</v>
      </c>
      <c r="I45" s="118"/>
      <c r="J45" s="109"/>
      <c r="K45" s="138"/>
      <c r="L45" s="138">
        <v>16.5</v>
      </c>
      <c r="M45" s="138">
        <v>2024</v>
      </c>
    </row>
    <row r="46" ht="37" customHeight="1" spans="1:13">
      <c r="A46" s="124"/>
      <c r="B46" s="109" t="s">
        <v>248</v>
      </c>
      <c r="C46" s="109" t="s">
        <v>208</v>
      </c>
      <c r="D46" s="125"/>
      <c r="E46" s="109" t="s">
        <v>238</v>
      </c>
      <c r="F46" s="109"/>
      <c r="G46" s="109">
        <v>1800</v>
      </c>
      <c r="H46" s="109">
        <v>600</v>
      </c>
      <c r="I46" s="109"/>
      <c r="J46" s="109"/>
      <c r="K46" s="109"/>
      <c r="L46" s="109">
        <v>600</v>
      </c>
      <c r="M46" s="109">
        <v>2024</v>
      </c>
    </row>
    <row r="47" ht="75.75" customHeight="1" spans="1:13">
      <c r="A47" s="126" t="s">
        <v>249</v>
      </c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</row>
  </sheetData>
  <mergeCells count="13">
    <mergeCell ref="A2:M2"/>
    <mergeCell ref="A3:B3"/>
    <mergeCell ref="I4:L4"/>
    <mergeCell ref="A47:M47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H16" sqref="H16"/>
    </sheetView>
  </sheetViews>
  <sheetFormatPr defaultColWidth="9" defaultRowHeight="13.5" outlineLevelRow="5"/>
  <cols>
    <col min="1" max="3" width="14.375" customWidth="1"/>
    <col min="4" max="4" width="16.625" customWidth="1"/>
    <col min="5" max="5" width="19.5" customWidth="1"/>
    <col min="6" max="8" width="14.375" customWidth="1"/>
  </cols>
  <sheetData>
    <row r="1" spans="1:8">
      <c r="A1" s="78" t="s">
        <v>250</v>
      </c>
      <c r="B1" s="79"/>
      <c r="C1" s="80"/>
      <c r="D1" s="80"/>
      <c r="E1" s="81"/>
      <c r="F1" s="81"/>
      <c r="G1" s="81"/>
      <c r="H1" s="81"/>
    </row>
    <row r="2" ht="64.5" customHeight="1" spans="1:8">
      <c r="A2" s="82" t="s">
        <v>251</v>
      </c>
      <c r="B2" s="82"/>
      <c r="C2" s="82"/>
      <c r="D2" s="82"/>
      <c r="E2" s="82"/>
      <c r="F2" s="82"/>
      <c r="G2" s="82"/>
      <c r="H2" s="82"/>
    </row>
    <row r="3" ht="16.5" customHeight="1" spans="1:8">
      <c r="A3" s="83" t="s">
        <v>190</v>
      </c>
      <c r="B3" s="83"/>
      <c r="C3" s="84"/>
      <c r="D3" s="85"/>
      <c r="E3" s="85"/>
      <c r="F3" s="85"/>
      <c r="G3" s="85"/>
      <c r="H3" s="86" t="s">
        <v>101</v>
      </c>
    </row>
    <row r="4" ht="40.5" customHeight="1" spans="1:8">
      <c r="A4" s="87" t="s">
        <v>252</v>
      </c>
      <c r="B4" s="87" t="s">
        <v>253</v>
      </c>
      <c r="C4" s="87" t="s">
        <v>254</v>
      </c>
      <c r="D4" s="87"/>
      <c r="E4" s="87"/>
      <c r="F4" s="87" t="s">
        <v>255</v>
      </c>
      <c r="G4" s="87" t="s">
        <v>256</v>
      </c>
      <c r="H4" s="87" t="s">
        <v>257</v>
      </c>
    </row>
    <row r="5" ht="59.25" customHeight="1" spans="1:8">
      <c r="A5" s="87"/>
      <c r="B5" s="87"/>
      <c r="C5" s="87" t="s">
        <v>32</v>
      </c>
      <c r="D5" s="87" t="s">
        <v>258</v>
      </c>
      <c r="E5" s="87" t="s">
        <v>259</v>
      </c>
      <c r="F5" s="87"/>
      <c r="G5" s="87"/>
      <c r="H5" s="87"/>
    </row>
    <row r="6" ht="54" customHeight="1" spans="1:10">
      <c r="A6" s="88">
        <f>B6+C6+F6+G6+H6</f>
        <v>23.5</v>
      </c>
      <c r="B6" s="88">
        <v>0</v>
      </c>
      <c r="C6" s="88">
        <v>0</v>
      </c>
      <c r="D6" s="88">
        <v>0</v>
      </c>
      <c r="E6" s="88">
        <v>0</v>
      </c>
      <c r="F6" s="88">
        <v>2.5</v>
      </c>
      <c r="G6" s="88">
        <v>6</v>
      </c>
      <c r="H6" s="88">
        <v>15</v>
      </c>
      <c r="J6" t="s">
        <v>260</v>
      </c>
    </row>
  </sheetData>
  <mergeCells count="8">
    <mergeCell ref="A2:H2"/>
    <mergeCell ref="A3:B3"/>
    <mergeCell ref="C4:E4"/>
    <mergeCell ref="A4:A5"/>
    <mergeCell ref="B4:B5"/>
    <mergeCell ref="F4:F5"/>
    <mergeCell ref="G4:G5"/>
    <mergeCell ref="H4:H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A19" workbookViewId="0">
      <selection activeCell="B30" sqref="B30"/>
    </sheetView>
  </sheetViews>
  <sheetFormatPr defaultColWidth="9" defaultRowHeight="13.5"/>
  <cols>
    <col min="1" max="1" width="12.125" customWidth="1"/>
    <col min="2" max="2" width="39.375" customWidth="1"/>
    <col min="3" max="3" width="12.125" style="45" customWidth="1"/>
    <col min="4" max="5" width="12.125" customWidth="1"/>
    <col min="9" max="9" width="11.6333333333333" customWidth="1"/>
  </cols>
  <sheetData>
    <row r="1" ht="18" customHeight="1" spans="1:1">
      <c r="A1" s="31" t="s">
        <v>261</v>
      </c>
    </row>
    <row r="2" ht="24" customHeight="1" spans="1:5">
      <c r="A2" s="46" t="s">
        <v>262</v>
      </c>
      <c r="B2" s="46"/>
      <c r="C2" s="46"/>
      <c r="D2" s="46"/>
      <c r="E2" s="46"/>
    </row>
    <row r="3" ht="28.5" customHeight="1" spans="1:5">
      <c r="A3" s="47" t="s">
        <v>190</v>
      </c>
      <c r="B3" s="47"/>
      <c r="C3" s="48"/>
      <c r="D3" s="31"/>
      <c r="E3" s="31"/>
    </row>
    <row r="4" ht="18.75" customHeight="1" spans="1:9">
      <c r="A4" s="35" t="s">
        <v>263</v>
      </c>
      <c r="B4" s="35" t="s">
        <v>264</v>
      </c>
      <c r="C4" s="49" t="s">
        <v>265</v>
      </c>
      <c r="D4" s="50" t="s">
        <v>26</v>
      </c>
      <c r="E4" s="35" t="s">
        <v>266</v>
      </c>
      <c r="I4" s="77"/>
    </row>
    <row r="5" customHeight="1" spans="1:5">
      <c r="A5" s="35"/>
      <c r="B5" s="35"/>
      <c r="C5" s="51"/>
      <c r="D5" s="50"/>
      <c r="E5" s="35"/>
    </row>
    <row r="6" ht="19.5" customHeight="1" spans="1:5">
      <c r="A6" s="52" t="s">
        <v>267</v>
      </c>
      <c r="B6" s="53" t="s">
        <v>268</v>
      </c>
      <c r="C6" s="54" t="s">
        <v>269</v>
      </c>
      <c r="D6" s="55">
        <v>135.08</v>
      </c>
      <c r="E6" s="56" t="s">
        <v>270</v>
      </c>
    </row>
    <row r="7" ht="19.5" customHeight="1" spans="1:5">
      <c r="A7" s="52"/>
      <c r="B7" s="53" t="s">
        <v>271</v>
      </c>
      <c r="C7" s="54" t="s">
        <v>272</v>
      </c>
      <c r="D7" s="55">
        <v>0.66</v>
      </c>
      <c r="E7" s="56" t="s">
        <v>273</v>
      </c>
    </row>
    <row r="8" ht="19.5" customHeight="1" spans="1:5">
      <c r="A8" s="52"/>
      <c r="B8" s="53" t="s">
        <v>274</v>
      </c>
      <c r="C8" s="54" t="s">
        <v>272</v>
      </c>
      <c r="D8" s="55">
        <v>10.29</v>
      </c>
      <c r="E8" s="56" t="s">
        <v>275</v>
      </c>
    </row>
    <row r="9" ht="19.5" customHeight="1" spans="1:5">
      <c r="A9" s="52"/>
      <c r="B9" s="53" t="s">
        <v>276</v>
      </c>
      <c r="C9" s="54" t="s">
        <v>277</v>
      </c>
      <c r="D9" s="55">
        <v>9.88</v>
      </c>
      <c r="E9" s="56" t="s">
        <v>278</v>
      </c>
    </row>
    <row r="10" ht="19.5" customHeight="1" spans="1:5">
      <c r="A10" s="52"/>
      <c r="B10" s="53" t="s">
        <v>279</v>
      </c>
      <c r="C10" s="54" t="s">
        <v>277</v>
      </c>
      <c r="D10" s="55">
        <v>21.91</v>
      </c>
      <c r="E10" s="57" t="s">
        <v>280</v>
      </c>
    </row>
    <row r="11" ht="19.5" customHeight="1" spans="1:5">
      <c r="A11" s="52"/>
      <c r="B11" s="53" t="s">
        <v>281</v>
      </c>
      <c r="C11" s="54" t="s">
        <v>282</v>
      </c>
      <c r="D11" s="58">
        <v>0.55</v>
      </c>
      <c r="E11" s="57" t="s">
        <v>283</v>
      </c>
    </row>
    <row r="12" ht="24" customHeight="1" spans="1:7">
      <c r="A12" s="52"/>
      <c r="B12" s="59" t="s">
        <v>284</v>
      </c>
      <c r="C12" s="54" t="s">
        <v>282</v>
      </c>
      <c r="D12" s="60">
        <v>0.6716</v>
      </c>
      <c r="E12" s="57" t="s">
        <v>285</v>
      </c>
      <c r="G12" s="61"/>
    </row>
    <row r="13" ht="19.5" customHeight="1" spans="1:5">
      <c r="A13" s="62" t="s">
        <v>286</v>
      </c>
      <c r="B13" s="63" t="s">
        <v>287</v>
      </c>
      <c r="C13" s="35" t="s">
        <v>288</v>
      </c>
      <c r="D13" s="55">
        <v>1215.89</v>
      </c>
      <c r="E13" s="64" t="s">
        <v>289</v>
      </c>
    </row>
    <row r="14" ht="19.5" customHeight="1" spans="1:5">
      <c r="A14" s="52"/>
      <c r="B14" s="63" t="s">
        <v>290</v>
      </c>
      <c r="C14" s="35" t="s">
        <v>288</v>
      </c>
      <c r="D14" s="55">
        <v>1200.15</v>
      </c>
      <c r="E14" s="64" t="s">
        <v>289</v>
      </c>
    </row>
    <row r="15" ht="19.5" customHeight="1" spans="1:5">
      <c r="A15" s="52"/>
      <c r="B15" s="63" t="s">
        <v>291</v>
      </c>
      <c r="C15" s="35" t="s">
        <v>292</v>
      </c>
      <c r="D15" s="55">
        <v>13.91</v>
      </c>
      <c r="E15" s="65" t="s">
        <v>293</v>
      </c>
    </row>
    <row r="16" ht="19.5" customHeight="1" spans="1:7">
      <c r="A16" s="52"/>
      <c r="B16" s="63" t="s">
        <v>294</v>
      </c>
      <c r="C16" s="35" t="s">
        <v>282</v>
      </c>
      <c r="D16" s="60">
        <v>6.9523</v>
      </c>
      <c r="E16" s="65" t="s">
        <v>295</v>
      </c>
      <c r="G16" s="61"/>
    </row>
    <row r="17" ht="19.5" customHeight="1" spans="1:7">
      <c r="A17" s="52"/>
      <c r="B17" s="63" t="s">
        <v>296</v>
      </c>
      <c r="C17" s="35" t="s">
        <v>282</v>
      </c>
      <c r="D17" s="60">
        <v>0.9352</v>
      </c>
      <c r="E17" s="65" t="s">
        <v>297</v>
      </c>
      <c r="G17" s="61"/>
    </row>
    <row r="18" ht="32.25" customHeight="1" spans="1:7">
      <c r="A18" s="52"/>
      <c r="B18" s="63" t="s">
        <v>298</v>
      </c>
      <c r="C18" s="35" t="s">
        <v>282</v>
      </c>
      <c r="D18" s="60">
        <v>0.7028</v>
      </c>
      <c r="E18" s="57" t="s">
        <v>299</v>
      </c>
      <c r="G18" s="61"/>
    </row>
    <row r="19" ht="19.5" customHeight="1" spans="1:7">
      <c r="A19" s="52"/>
      <c r="B19" s="53" t="s">
        <v>300</v>
      </c>
      <c r="C19" s="35" t="s">
        <v>282</v>
      </c>
      <c r="D19" s="60">
        <v>0.0086</v>
      </c>
      <c r="E19" s="57" t="s">
        <v>301</v>
      </c>
      <c r="G19" s="61"/>
    </row>
    <row r="20" ht="19.5" customHeight="1" spans="1:7">
      <c r="A20" s="52"/>
      <c r="B20" s="53" t="s">
        <v>302</v>
      </c>
      <c r="C20" s="35" t="s">
        <v>282</v>
      </c>
      <c r="D20" s="60">
        <v>0.2543</v>
      </c>
      <c r="E20" s="66" t="s">
        <v>303</v>
      </c>
      <c r="G20" s="67"/>
    </row>
    <row r="21" ht="19.5" customHeight="1" spans="1:7">
      <c r="A21" s="52"/>
      <c r="B21" s="53" t="s">
        <v>304</v>
      </c>
      <c r="C21" s="35" t="s">
        <v>282</v>
      </c>
      <c r="D21" s="58">
        <v>1</v>
      </c>
      <c r="E21" s="68" t="s">
        <v>305</v>
      </c>
      <c r="G21" s="61"/>
    </row>
    <row r="22" ht="19.5" customHeight="1" spans="1:7">
      <c r="A22" s="52"/>
      <c r="B22" s="53" t="s">
        <v>306</v>
      </c>
      <c r="C22" s="35" t="s">
        <v>282</v>
      </c>
      <c r="D22" s="58">
        <v>0</v>
      </c>
      <c r="E22" s="68" t="s">
        <v>307</v>
      </c>
      <c r="G22" s="61"/>
    </row>
    <row r="23" ht="19.5" customHeight="1" spans="1:7">
      <c r="A23" s="52"/>
      <c r="B23" s="36" t="s">
        <v>308</v>
      </c>
      <c r="C23" s="35" t="s">
        <v>282</v>
      </c>
      <c r="D23" s="58">
        <v>0</v>
      </c>
      <c r="E23" s="65" t="s">
        <v>309</v>
      </c>
      <c r="G23" s="61"/>
    </row>
    <row r="24" ht="19.5" customHeight="1" spans="1:7">
      <c r="A24" s="52"/>
      <c r="B24" s="69" t="s">
        <v>310</v>
      </c>
      <c r="C24" s="35" t="s">
        <v>282</v>
      </c>
      <c r="D24" s="60">
        <v>-0.0224</v>
      </c>
      <c r="E24" s="65" t="s">
        <v>311</v>
      </c>
      <c r="G24" s="61"/>
    </row>
    <row r="25" ht="19.5" customHeight="1" spans="1:7">
      <c r="A25" s="52"/>
      <c r="B25" s="69" t="s">
        <v>312</v>
      </c>
      <c r="C25" s="35" t="s">
        <v>282</v>
      </c>
      <c r="D25" s="60">
        <v>-0.0599</v>
      </c>
      <c r="E25" s="65" t="s">
        <v>313</v>
      </c>
      <c r="G25" s="61"/>
    </row>
    <row r="26" ht="19.5" customHeight="1" spans="1:7">
      <c r="A26" s="52"/>
      <c r="B26" s="69" t="s">
        <v>314</v>
      </c>
      <c r="C26" s="35" t="s">
        <v>282</v>
      </c>
      <c r="D26" s="70" t="s">
        <v>315</v>
      </c>
      <c r="E26" s="65" t="s">
        <v>315</v>
      </c>
      <c r="G26" s="61"/>
    </row>
    <row r="27" ht="19.5" customHeight="1" spans="1:7">
      <c r="A27" s="52"/>
      <c r="B27" s="69" t="s">
        <v>316</v>
      </c>
      <c r="C27" s="35" t="s">
        <v>282</v>
      </c>
      <c r="D27" s="71">
        <v>0.0514</v>
      </c>
      <c r="E27" s="65" t="s">
        <v>317</v>
      </c>
      <c r="G27" s="61"/>
    </row>
    <row r="28" ht="19.5" customHeight="1" spans="1:7">
      <c r="A28" s="52"/>
      <c r="B28" s="69" t="s">
        <v>318</v>
      </c>
      <c r="C28" s="35" t="s">
        <v>282</v>
      </c>
      <c r="D28" s="70" t="s">
        <v>315</v>
      </c>
      <c r="E28" s="65" t="s">
        <v>315</v>
      </c>
      <c r="G28" s="61"/>
    </row>
    <row r="29" ht="19.5" customHeight="1" spans="1:5">
      <c r="A29" s="52"/>
      <c r="B29" s="53" t="s">
        <v>319</v>
      </c>
      <c r="C29" s="54" t="s">
        <v>320</v>
      </c>
      <c r="D29" s="55">
        <v>852</v>
      </c>
      <c r="E29" s="65" t="s">
        <v>321</v>
      </c>
    </row>
    <row r="30" ht="19.5" customHeight="1" spans="1:5">
      <c r="A30" s="52"/>
      <c r="B30" s="69" t="s">
        <v>322</v>
      </c>
      <c r="C30" s="35" t="s">
        <v>277</v>
      </c>
      <c r="D30" s="55">
        <v>401365.11</v>
      </c>
      <c r="E30" s="65" t="s">
        <v>323</v>
      </c>
    </row>
    <row r="31" ht="19.5" customHeight="1" spans="1:5">
      <c r="A31" s="72"/>
      <c r="B31" s="69" t="s">
        <v>324</v>
      </c>
      <c r="C31" s="35" t="s">
        <v>277</v>
      </c>
      <c r="D31" s="55">
        <v>544527.71</v>
      </c>
      <c r="E31" s="65" t="s">
        <v>325</v>
      </c>
    </row>
    <row r="32" ht="19.5" customHeight="1" spans="1:7">
      <c r="A32" s="73" t="s">
        <v>326</v>
      </c>
      <c r="B32" s="36" t="s">
        <v>327</v>
      </c>
      <c r="C32" s="35" t="s">
        <v>282</v>
      </c>
      <c r="D32" s="60">
        <v>0.1118</v>
      </c>
      <c r="E32" s="57" t="s">
        <v>328</v>
      </c>
      <c r="G32" s="61"/>
    </row>
    <row r="33" ht="19.5" customHeight="1" spans="1:7">
      <c r="A33" s="73"/>
      <c r="B33" s="36" t="s">
        <v>329</v>
      </c>
      <c r="C33" s="35" t="s">
        <v>282</v>
      </c>
      <c r="D33" s="60">
        <v>0.0672</v>
      </c>
      <c r="E33" s="57" t="s">
        <v>330</v>
      </c>
      <c r="G33" s="61"/>
    </row>
    <row r="34" ht="40.5" customHeight="1" spans="1:5">
      <c r="A34" s="74" t="s">
        <v>331</v>
      </c>
      <c r="B34" s="75"/>
      <c r="C34" s="75"/>
      <c r="D34" s="75"/>
      <c r="E34" s="75"/>
    </row>
    <row r="35" spans="1:5">
      <c r="A35" s="76" t="s">
        <v>332</v>
      </c>
      <c r="B35" s="76"/>
      <c r="C35" s="76"/>
      <c r="D35" s="76"/>
      <c r="E35" s="76"/>
    </row>
  </sheetData>
  <mergeCells count="12">
    <mergeCell ref="A2:E2"/>
    <mergeCell ref="A3:B3"/>
    <mergeCell ref="A34:E34"/>
    <mergeCell ref="A35:E35"/>
    <mergeCell ref="A4:A5"/>
    <mergeCell ref="A6:A12"/>
    <mergeCell ref="A13:A31"/>
    <mergeCell ref="A32:A33"/>
    <mergeCell ref="B4:B5"/>
    <mergeCell ref="C4:C5"/>
    <mergeCell ref="D4:D5"/>
    <mergeCell ref="E4:E5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M9" sqref="M9"/>
    </sheetView>
  </sheetViews>
  <sheetFormatPr defaultColWidth="9" defaultRowHeight="13.5"/>
  <cols>
    <col min="1" max="1" width="28.125" customWidth="1"/>
    <col min="2" max="11" width="10.5" customWidth="1"/>
  </cols>
  <sheetData>
    <row r="1" spans="1:11">
      <c r="A1" s="32" t="s">
        <v>333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ht="22.5" customHeight="1" spans="1:11">
      <c r="A2" s="34" t="s">
        <v>334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="31" customFormat="1" ht="17.25" customHeight="1" spans="1:11">
      <c r="A3" s="32" t="s">
        <v>190</v>
      </c>
      <c r="B3" s="32"/>
      <c r="C3" s="32"/>
      <c r="D3" s="32"/>
      <c r="E3" s="32" t="s">
        <v>335</v>
      </c>
      <c r="F3" s="32"/>
      <c r="G3" s="32"/>
      <c r="H3" s="32"/>
      <c r="I3" s="32"/>
      <c r="J3" s="32"/>
      <c r="K3" s="32" t="s">
        <v>101</v>
      </c>
    </row>
    <row r="4" ht="26.25" customHeight="1" spans="1:11">
      <c r="A4" s="35" t="s">
        <v>193</v>
      </c>
      <c r="B4" s="35" t="s">
        <v>336</v>
      </c>
      <c r="C4" s="35" t="s">
        <v>337</v>
      </c>
      <c r="D4" s="35" t="s">
        <v>338</v>
      </c>
      <c r="E4" s="35" t="s">
        <v>339</v>
      </c>
      <c r="F4" s="35" t="s">
        <v>340</v>
      </c>
      <c r="G4" s="35" t="s">
        <v>341</v>
      </c>
      <c r="H4" s="35" t="s">
        <v>342</v>
      </c>
      <c r="I4" s="35"/>
      <c r="J4" s="35"/>
      <c r="K4" s="35"/>
    </row>
    <row r="5" ht="33" customHeight="1" spans="1:11">
      <c r="A5" s="35"/>
      <c r="B5" s="35"/>
      <c r="C5" s="35"/>
      <c r="D5" s="35"/>
      <c r="E5" s="35"/>
      <c r="F5" s="35"/>
      <c r="G5" s="35"/>
      <c r="H5" s="35" t="s">
        <v>32</v>
      </c>
      <c r="I5" s="35" t="s">
        <v>343</v>
      </c>
      <c r="J5" s="35" t="s">
        <v>344</v>
      </c>
      <c r="K5" s="35" t="s">
        <v>345</v>
      </c>
    </row>
    <row r="6" ht="24" customHeight="1" spans="1:11">
      <c r="A6" s="36" t="s">
        <v>346</v>
      </c>
      <c r="B6" s="35" t="s">
        <v>347</v>
      </c>
      <c r="C6" s="36"/>
      <c r="D6" s="36"/>
      <c r="E6" s="36"/>
      <c r="F6" s="36"/>
      <c r="G6" s="36"/>
      <c r="H6" s="36"/>
      <c r="I6" s="36"/>
      <c r="J6" s="36"/>
      <c r="K6" s="36"/>
    </row>
    <row r="7" ht="24" customHeight="1" spans="1:11">
      <c r="A7" s="36"/>
      <c r="B7" s="37"/>
      <c r="C7" s="38"/>
      <c r="D7" s="37"/>
      <c r="E7" s="39"/>
      <c r="F7" s="40"/>
      <c r="G7" s="37"/>
      <c r="H7" s="39"/>
      <c r="I7" s="36"/>
      <c r="J7" s="36"/>
      <c r="K7" s="39"/>
    </row>
    <row r="8" ht="24" customHeight="1" spans="1:11">
      <c r="A8" s="36"/>
      <c r="B8" s="37"/>
      <c r="C8" s="38"/>
      <c r="D8" s="37"/>
      <c r="E8" s="39"/>
      <c r="F8" s="40"/>
      <c r="G8" s="37"/>
      <c r="H8" s="39"/>
      <c r="I8" s="36"/>
      <c r="J8" s="36"/>
      <c r="K8" s="39"/>
    </row>
    <row r="9" ht="29.25" customHeight="1" spans="1:11">
      <c r="A9" s="36" t="s">
        <v>348</v>
      </c>
      <c r="B9" s="41" t="s">
        <v>347</v>
      </c>
      <c r="C9" s="38"/>
      <c r="D9" s="37"/>
      <c r="E9" s="39"/>
      <c r="F9" s="40"/>
      <c r="G9" s="37"/>
      <c r="H9" s="39"/>
      <c r="I9" s="36"/>
      <c r="J9" s="36"/>
      <c r="K9" s="39"/>
    </row>
    <row r="10" ht="24" customHeight="1" spans="1:11">
      <c r="A10" s="36"/>
      <c r="B10" s="41"/>
      <c r="C10" s="41"/>
      <c r="D10" s="37"/>
      <c r="E10" s="39"/>
      <c r="F10" s="42"/>
      <c r="G10" s="41"/>
      <c r="H10" s="39"/>
      <c r="I10" s="36"/>
      <c r="J10" s="36"/>
      <c r="K10" s="39"/>
    </row>
    <row r="11" ht="24" customHeight="1" spans="1:11">
      <c r="A11" s="36"/>
      <c r="B11" s="37"/>
      <c r="C11" s="41"/>
      <c r="D11" s="37"/>
      <c r="E11" s="39"/>
      <c r="F11" s="42"/>
      <c r="G11" s="41"/>
      <c r="H11" s="39"/>
      <c r="I11" s="36"/>
      <c r="J11" s="36"/>
      <c r="K11" s="39"/>
    </row>
    <row r="12" ht="24" customHeight="1" spans="1:11">
      <c r="A12" s="36" t="s">
        <v>349</v>
      </c>
      <c r="B12" s="37" t="s">
        <v>347</v>
      </c>
      <c r="C12" s="41"/>
      <c r="D12" s="37"/>
      <c r="E12" s="39"/>
      <c r="F12" s="42"/>
      <c r="G12" s="41"/>
      <c r="H12" s="39"/>
      <c r="I12" s="36"/>
      <c r="J12" s="36"/>
      <c r="K12" s="39"/>
    </row>
    <row r="13" ht="24" customHeight="1" spans="1:11">
      <c r="A13" s="36"/>
      <c r="B13" s="37"/>
      <c r="C13" s="41"/>
      <c r="D13" s="37"/>
      <c r="E13" s="39"/>
      <c r="F13" s="42"/>
      <c r="G13" s="41"/>
      <c r="H13" s="39"/>
      <c r="I13" s="36"/>
      <c r="J13" s="36"/>
      <c r="K13" s="39"/>
    </row>
    <row r="14" ht="24" customHeight="1" spans="1:11">
      <c r="A14" s="36"/>
      <c r="B14" s="37"/>
      <c r="C14" s="41"/>
      <c r="D14" s="37"/>
      <c r="E14" s="39"/>
      <c r="F14" s="42"/>
      <c r="G14" s="41"/>
      <c r="H14" s="39"/>
      <c r="I14" s="36"/>
      <c r="J14" s="36"/>
      <c r="K14" s="39"/>
    </row>
    <row r="15" ht="24" customHeight="1" spans="1:11">
      <c r="A15" s="43" t="s">
        <v>350</v>
      </c>
      <c r="B15" s="43"/>
      <c r="C15" s="43"/>
      <c r="D15" s="43"/>
      <c r="E15" s="43">
        <f>SUM(E7:E14)</f>
        <v>0</v>
      </c>
      <c r="F15" s="43"/>
      <c r="G15" s="43"/>
      <c r="H15" s="43"/>
      <c r="I15" s="43"/>
      <c r="J15" s="43"/>
      <c r="K15" s="43"/>
    </row>
    <row r="16" spans="1:11">
      <c r="A16" s="44" t="s">
        <v>351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</row>
    <row r="17" spans="1:11">
      <c r="A17" s="44" t="s">
        <v>352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</row>
  </sheetData>
  <mergeCells count="11">
    <mergeCell ref="A2:K2"/>
    <mergeCell ref="H4:K4"/>
    <mergeCell ref="A16:K16"/>
    <mergeCell ref="A17:K17"/>
    <mergeCell ref="A4:A5"/>
    <mergeCell ref="B4:B5"/>
    <mergeCell ref="C4:C5"/>
    <mergeCell ref="D4:D5"/>
    <mergeCell ref="E4:E5"/>
    <mergeCell ref="F4:F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D24" sqref="D24"/>
    </sheetView>
  </sheetViews>
  <sheetFormatPr defaultColWidth="9" defaultRowHeight="13.5" outlineLevelCol="7"/>
  <cols>
    <col min="1" max="1" width="22.7583333333333" style="1" customWidth="1"/>
    <col min="2" max="2" width="15" style="1" customWidth="1"/>
    <col min="3" max="3" width="27.5" style="1" customWidth="1"/>
    <col min="4" max="8" width="13.375" style="1" customWidth="1"/>
    <col min="9" max="9" width="9" style="1"/>
    <col min="10" max="10" width="31.2583333333333" style="1" customWidth="1"/>
    <col min="11" max="16384" width="9" style="1"/>
  </cols>
  <sheetData>
    <row r="1" spans="1:8">
      <c r="A1" s="2" t="s">
        <v>353</v>
      </c>
      <c r="B1" s="2"/>
      <c r="C1" s="2"/>
      <c r="D1" s="3"/>
      <c r="E1" s="3"/>
      <c r="F1" s="3"/>
      <c r="G1" s="3"/>
      <c r="H1" s="3"/>
    </row>
    <row r="2" ht="24" customHeight="1" spans="1:8">
      <c r="A2" s="4" t="s">
        <v>354</v>
      </c>
      <c r="B2" s="4"/>
      <c r="C2" s="4"/>
      <c r="D2" s="4"/>
      <c r="E2" s="4"/>
      <c r="F2" s="4"/>
      <c r="G2" s="5"/>
      <c r="H2" s="5"/>
    </row>
    <row r="3" ht="21.75" customHeight="1" spans="1:8">
      <c r="A3" s="6" t="s">
        <v>190</v>
      </c>
      <c r="B3" s="7"/>
      <c r="C3" s="7"/>
      <c r="D3" s="7"/>
      <c r="E3" s="7"/>
      <c r="G3" s="2"/>
      <c r="H3" s="8" t="s">
        <v>60</v>
      </c>
    </row>
    <row r="4" customHeight="1" spans="1:8">
      <c r="A4" s="9" t="s">
        <v>63</v>
      </c>
      <c r="B4" s="9" t="s">
        <v>27</v>
      </c>
      <c r="C4" s="10" t="s">
        <v>64</v>
      </c>
      <c r="D4" s="10" t="s">
        <v>27</v>
      </c>
      <c r="E4" s="10" t="s">
        <v>65</v>
      </c>
      <c r="F4" s="11"/>
      <c r="G4" s="11"/>
      <c r="H4" s="11"/>
    </row>
    <row r="5" customHeight="1" spans="1:8">
      <c r="A5" s="9"/>
      <c r="B5" s="9"/>
      <c r="C5" s="10"/>
      <c r="D5" s="10"/>
      <c r="E5" s="10" t="s">
        <v>66</v>
      </c>
      <c r="F5" s="10" t="s">
        <v>67</v>
      </c>
      <c r="G5" s="10" t="s">
        <v>355</v>
      </c>
      <c r="H5" s="10" t="s">
        <v>356</v>
      </c>
    </row>
    <row r="6" customHeight="1" spans="1:8">
      <c r="A6" s="9"/>
      <c r="B6" s="9"/>
      <c r="C6" s="10"/>
      <c r="D6" s="10"/>
      <c r="E6" s="10"/>
      <c r="F6" s="11"/>
      <c r="G6" s="11"/>
      <c r="H6" s="10"/>
    </row>
    <row r="7" ht="18" customHeight="1" spans="1:8">
      <c r="A7" s="12" t="s">
        <v>357</v>
      </c>
      <c r="B7" s="13">
        <f>B8+B11+B20+B22</f>
        <v>11677</v>
      </c>
      <c r="C7" s="12" t="s">
        <v>358</v>
      </c>
      <c r="D7" s="14">
        <f>SUM(D8:D15)</f>
        <v>11083.85</v>
      </c>
      <c r="E7" s="15">
        <v>25</v>
      </c>
      <c r="F7" s="15">
        <v>220</v>
      </c>
      <c r="G7" s="15"/>
      <c r="H7" s="13">
        <f>SUM(H8:H15)</f>
        <v>10838.85</v>
      </c>
    </row>
    <row r="8" ht="18" customHeight="1" spans="1:8">
      <c r="A8" s="16" t="s">
        <v>359</v>
      </c>
      <c r="B8" s="17">
        <f>SUM(B9:B10)</f>
        <v>245</v>
      </c>
      <c r="C8" s="16" t="s">
        <v>360</v>
      </c>
      <c r="D8" s="18">
        <v>10143.85</v>
      </c>
      <c r="E8" s="19"/>
      <c r="F8" s="19">
        <v>220</v>
      </c>
      <c r="G8" s="19"/>
      <c r="H8" s="20">
        <v>9923.85</v>
      </c>
    </row>
    <row r="9" ht="18" customHeight="1" spans="1:8">
      <c r="A9" s="16" t="s">
        <v>361</v>
      </c>
      <c r="B9" s="17">
        <v>25</v>
      </c>
      <c r="C9" s="21" t="s">
        <v>362</v>
      </c>
      <c r="D9" s="22">
        <v>920</v>
      </c>
      <c r="E9" s="19">
        <v>25</v>
      </c>
      <c r="F9" s="19"/>
      <c r="G9" s="19"/>
      <c r="H9" s="20">
        <v>895</v>
      </c>
    </row>
    <row r="10" ht="18" customHeight="1" spans="1:8">
      <c r="A10" s="16" t="s">
        <v>363</v>
      </c>
      <c r="B10" s="17">
        <v>220</v>
      </c>
      <c r="C10" s="16" t="s">
        <v>364</v>
      </c>
      <c r="D10" s="19"/>
      <c r="E10" s="19"/>
      <c r="F10" s="19"/>
      <c r="G10" s="19"/>
      <c r="H10" s="19"/>
    </row>
    <row r="11" ht="18" customHeight="1" spans="1:8">
      <c r="A11" s="16" t="s">
        <v>365</v>
      </c>
      <c r="B11" s="17">
        <f>SUM(B12:B13)</f>
        <v>11382</v>
      </c>
      <c r="C11" s="16" t="s">
        <v>366</v>
      </c>
      <c r="D11" s="19"/>
      <c r="E11" s="19"/>
      <c r="F11" s="19"/>
      <c r="G11" s="19"/>
      <c r="H11" s="19"/>
    </row>
    <row r="12" ht="18" customHeight="1" spans="1:8">
      <c r="A12" s="16" t="s">
        <v>367</v>
      </c>
      <c r="B12" s="17">
        <v>11382</v>
      </c>
      <c r="C12" s="16" t="s">
        <v>368</v>
      </c>
      <c r="D12" s="19"/>
      <c r="E12" s="19"/>
      <c r="F12" s="19"/>
      <c r="G12" s="19"/>
      <c r="H12" s="19"/>
    </row>
    <row r="13" ht="18" customHeight="1" spans="1:8">
      <c r="A13" s="16" t="s">
        <v>369</v>
      </c>
      <c r="B13" s="17"/>
      <c r="C13" s="16" t="s">
        <v>370</v>
      </c>
      <c r="D13" s="19"/>
      <c r="E13" s="19"/>
      <c r="F13" s="19"/>
      <c r="G13" s="19"/>
      <c r="H13" s="19"/>
    </row>
    <row r="14" ht="18" customHeight="1" spans="1:8">
      <c r="A14" s="16" t="s">
        <v>371</v>
      </c>
      <c r="B14" s="17"/>
      <c r="C14" s="16" t="s">
        <v>372</v>
      </c>
      <c r="D14" s="19"/>
      <c r="E14" s="19"/>
      <c r="F14" s="19"/>
      <c r="G14" s="19"/>
      <c r="H14" s="19"/>
    </row>
    <row r="15" ht="18" customHeight="1" spans="1:8">
      <c r="A15" s="16" t="s">
        <v>373</v>
      </c>
      <c r="B15" s="17"/>
      <c r="C15" s="16" t="s">
        <v>374</v>
      </c>
      <c r="D15" s="22">
        <v>20</v>
      </c>
      <c r="E15" s="22"/>
      <c r="F15" s="22"/>
      <c r="G15" s="22"/>
      <c r="H15" s="22">
        <v>20</v>
      </c>
    </row>
    <row r="16" ht="18" customHeight="1" spans="1:8">
      <c r="A16" s="16" t="s">
        <v>375</v>
      </c>
      <c r="B16" s="23"/>
      <c r="C16" s="24"/>
      <c r="D16" s="21"/>
      <c r="E16" s="21"/>
      <c r="F16" s="21"/>
      <c r="G16" s="21"/>
      <c r="H16" s="21"/>
    </row>
    <row r="17" ht="18" customHeight="1" spans="1:8">
      <c r="A17" s="16" t="s">
        <v>376</v>
      </c>
      <c r="B17" s="23"/>
      <c r="C17" s="24"/>
      <c r="D17" s="21"/>
      <c r="E17" s="21"/>
      <c r="F17" s="21"/>
      <c r="G17" s="21"/>
      <c r="H17" s="21"/>
    </row>
    <row r="18" ht="18" customHeight="1" spans="1:8">
      <c r="A18" s="16" t="s">
        <v>377</v>
      </c>
      <c r="B18" s="23"/>
      <c r="C18" s="21"/>
      <c r="D18" s="21"/>
      <c r="E18" s="21"/>
      <c r="F18" s="21"/>
      <c r="G18" s="21"/>
      <c r="H18" s="21"/>
    </row>
    <row r="19" ht="18" customHeight="1" spans="1:8">
      <c r="A19" s="16" t="s">
        <v>378</v>
      </c>
      <c r="B19" s="23"/>
      <c r="C19" s="25" t="s">
        <v>379</v>
      </c>
      <c r="D19" s="13">
        <v>563.15</v>
      </c>
      <c r="E19" s="26"/>
      <c r="F19" s="26"/>
      <c r="G19" s="26"/>
      <c r="H19" s="26">
        <v>563.15</v>
      </c>
    </row>
    <row r="20" ht="18" customHeight="1" spans="1:8">
      <c r="A20" s="16" t="s">
        <v>380</v>
      </c>
      <c r="B20" s="23">
        <v>30</v>
      </c>
      <c r="C20" s="27" t="s">
        <v>381</v>
      </c>
      <c r="D20" s="28"/>
      <c r="E20" s="26"/>
      <c r="F20" s="26"/>
      <c r="G20" s="26"/>
      <c r="H20" s="26"/>
    </row>
    <row r="21" ht="18" customHeight="1" spans="1:8">
      <c r="A21" s="16" t="s">
        <v>382</v>
      </c>
      <c r="B21" s="23"/>
      <c r="C21" s="27" t="s">
        <v>383</v>
      </c>
      <c r="D21" s="28">
        <v>563.15</v>
      </c>
      <c r="E21" s="26"/>
      <c r="F21" s="26"/>
      <c r="G21" s="26"/>
      <c r="H21" s="26">
        <v>563.15</v>
      </c>
    </row>
    <row r="22" ht="18" customHeight="1" spans="1:8">
      <c r="A22" s="16" t="s">
        <v>384</v>
      </c>
      <c r="B22" s="23">
        <v>20</v>
      </c>
      <c r="C22" s="27" t="s">
        <v>385</v>
      </c>
      <c r="D22" s="28"/>
      <c r="E22" s="26"/>
      <c r="F22" s="26"/>
      <c r="G22" s="26"/>
      <c r="H22" s="26"/>
    </row>
    <row r="23" ht="18" customHeight="1" spans="1:8">
      <c r="A23" s="25" t="s">
        <v>386</v>
      </c>
      <c r="B23" s="13">
        <v>9416.82</v>
      </c>
      <c r="C23" s="25" t="s">
        <v>387</v>
      </c>
      <c r="D23" s="13">
        <f>SUM(D24:D27)</f>
        <v>10009.97</v>
      </c>
      <c r="E23" s="26"/>
      <c r="F23" s="26"/>
      <c r="G23" s="26"/>
      <c r="H23" s="26"/>
    </row>
    <row r="24" ht="18" customHeight="1" spans="1:8">
      <c r="A24" s="29" t="s">
        <v>381</v>
      </c>
      <c r="B24" s="28">
        <v>1006.22</v>
      </c>
      <c r="C24" s="29" t="s">
        <v>381</v>
      </c>
      <c r="D24" s="28">
        <v>1006.22</v>
      </c>
      <c r="E24" s="26"/>
      <c r="F24" s="26"/>
      <c r="G24" s="26"/>
      <c r="H24" s="26"/>
    </row>
    <row r="25" ht="18" customHeight="1" spans="1:8">
      <c r="A25" s="29" t="s">
        <v>388</v>
      </c>
      <c r="B25" s="28">
        <v>3857.3</v>
      </c>
      <c r="C25" s="29" t="s">
        <v>388</v>
      </c>
      <c r="D25" s="28">
        <v>4450.45</v>
      </c>
      <c r="E25" s="26"/>
      <c r="F25" s="26"/>
      <c r="G25" s="26"/>
      <c r="H25" s="26"/>
    </row>
    <row r="26" ht="18" customHeight="1" spans="1:8">
      <c r="A26" s="27" t="s">
        <v>389</v>
      </c>
      <c r="B26" s="28"/>
      <c r="C26" s="27" t="s">
        <v>389</v>
      </c>
      <c r="D26" s="28"/>
      <c r="E26" s="26"/>
      <c r="F26" s="26"/>
      <c r="G26" s="26"/>
      <c r="H26" s="26"/>
    </row>
    <row r="27" ht="18" customHeight="1" spans="1:8">
      <c r="A27" s="27" t="s">
        <v>390</v>
      </c>
      <c r="B27" s="28">
        <v>4553.3</v>
      </c>
      <c r="C27" s="27" t="s">
        <v>390</v>
      </c>
      <c r="D27" s="28">
        <v>4553.3</v>
      </c>
      <c r="E27" s="26"/>
      <c r="F27" s="26"/>
      <c r="G27" s="26"/>
      <c r="H27" s="26"/>
    </row>
    <row r="28" spans="1:1">
      <c r="A28" s="30" t="s">
        <v>391</v>
      </c>
    </row>
  </sheetData>
  <mergeCells count="10">
    <mergeCell ref="A2:F2"/>
    <mergeCell ref="E4:H4"/>
    <mergeCell ref="A4:A6"/>
    <mergeCell ref="B4:B6"/>
    <mergeCell ref="C4:C6"/>
    <mergeCell ref="D4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1基本信息表</vt:lpstr>
      <vt:lpstr>2预算收入支出总表（收付实现制）</vt:lpstr>
      <vt:lpstr>3预算支出明细表（收付实现制）</vt:lpstr>
      <vt:lpstr>4采购项目预算申报明细表</vt:lpstr>
      <vt:lpstr>5“三公”经费、会议费、培训费支出表</vt:lpstr>
      <vt:lpstr>6财务绩效指标预算目标表</vt:lpstr>
      <vt:lpstr>7存量债务偿还预算表</vt:lpstr>
      <vt:lpstr>收入费用总表（权责发生制）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liu</dc:creator>
  <cp:lastModifiedBy>阿拉伯皮带</cp:lastModifiedBy>
  <dcterms:created xsi:type="dcterms:W3CDTF">2023-06-05T09:31:00Z</dcterms:created>
  <cp:lastPrinted>2023-12-11T09:17:00Z</cp:lastPrinted>
  <dcterms:modified xsi:type="dcterms:W3CDTF">2025-05-28T06:38:58Z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B012B9445C174295B3F78D6BC6E9FE4E_13</vt:lpwstr>
  </property>
  <property fmtid="{D5CDD505-2E9C-101B-9397-08002B2CF9AE}" pid="3" name="KSOProductBuildVer">
    <vt:lpwstr>2052-12.1.0.21171</vt:lpwstr>
  </property>
</Properties>
</file>