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7" activeTab="8"/>
  </bookViews>
  <sheets>
    <sheet name="封面" sheetId="1" r:id="rId1"/>
    <sheet name="1基本信息表" sheetId="2" r:id="rId2"/>
    <sheet name="2预算收入支出总表（收付实现制）" sheetId="4" r:id="rId3"/>
    <sheet name="3预算支出明细表（收付实现制）" sheetId="3" r:id="rId4"/>
    <sheet name="4采购项目预算申报明细表" sheetId="14" r:id="rId5"/>
    <sheet name="5“三公”经费、会议费、培训费支出表" sheetId="6" r:id="rId6"/>
    <sheet name="6财务绩效指标预算目标表" sheetId="8" r:id="rId7"/>
    <sheet name="7存量债务偿还预算表" sheetId="9" r:id="rId8"/>
    <sheet name="8收入费用总表（权责发生制）" sheetId="15" r:id="rId9"/>
  </sheets>
  <definedNames>
    <definedName name="_xlnm.Print_Area" localSheetId="2">'2预算收入支出总表（收付实现制）'!$A$1:$H$23</definedName>
    <definedName name="_xlnm.Print_Titles" localSheetId="1">'1基本信息表'!$9:$9</definedName>
    <definedName name="_xlnm.Print_Titles" localSheetId="3">'3预算支出明细表（收付实现制）'!$4:$5</definedName>
    <definedName name="_xlnm.Print_Titles" localSheetId="4">'4采购项目预算申报明细表'!$4:$5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<sst xmlns="http://schemas.openxmlformats.org/spreadsheetml/2006/main" count="541" uniqueCount="380">
  <si>
    <r>
      <t xml:space="preserve"> 2025 </t>
    </r>
    <r>
      <rPr>
        <sz val="26"/>
        <rFont val="黑体"/>
        <charset val="134"/>
      </rPr>
      <t xml:space="preserve">年镇江市市属公立医院预算表 </t>
    </r>
  </si>
  <si>
    <t>财务部门负责人（签字）：</t>
  </si>
  <si>
    <t>财务分管领导（签字）：</t>
  </si>
  <si>
    <t>医院主要负责人（签字）：</t>
  </si>
  <si>
    <r>
      <rPr>
        <sz val="16"/>
        <rFont val="黑体"/>
        <charset val="134"/>
      </rPr>
      <t>医院（盖章）：</t>
    </r>
    <r>
      <rPr>
        <u/>
        <sz val="16"/>
        <rFont val="黑体"/>
        <charset val="134"/>
      </rPr>
      <t xml:space="preserve">      </t>
    </r>
  </si>
  <si>
    <r>
      <rPr>
        <sz val="16"/>
        <rFont val="黑体"/>
        <charset val="134"/>
      </rPr>
      <t>报送日期：</t>
    </r>
    <r>
      <rPr>
        <u/>
        <sz val="16"/>
        <rFont val="黑体"/>
        <charset val="134"/>
      </rPr>
      <t xml:space="preserve">     </t>
    </r>
    <r>
      <rPr>
        <sz val="16"/>
        <rFont val="黑体"/>
        <charset val="134"/>
      </rPr>
      <t>年</t>
    </r>
    <r>
      <rPr>
        <u/>
        <sz val="16"/>
        <rFont val="黑体"/>
        <charset val="134"/>
      </rPr>
      <t xml:space="preserve">     </t>
    </r>
    <r>
      <rPr>
        <sz val="16"/>
        <rFont val="黑体"/>
        <charset val="134"/>
      </rPr>
      <t>月</t>
    </r>
    <r>
      <rPr>
        <u/>
        <sz val="16"/>
        <rFont val="黑体"/>
        <charset val="134"/>
      </rPr>
      <t xml:space="preserve">     </t>
    </r>
    <r>
      <rPr>
        <sz val="16"/>
        <rFont val="黑体"/>
        <charset val="134"/>
      </rPr>
      <t>日</t>
    </r>
  </si>
  <si>
    <t>表一</t>
  </si>
  <si>
    <r>
      <rPr>
        <u/>
        <sz val="20"/>
        <rFont val="黑体"/>
        <charset val="134"/>
      </rPr>
      <t xml:space="preserve"> 2025 </t>
    </r>
    <r>
      <rPr>
        <sz val="20"/>
        <rFont val="黑体"/>
        <charset val="134"/>
      </rPr>
      <t xml:space="preserve">年镇江市市属公立医院基本信息及工作量表 </t>
    </r>
  </si>
  <si>
    <t>单位代码：</t>
  </si>
  <si>
    <t>法定代表人：</t>
  </si>
  <si>
    <t>顾红政</t>
  </si>
  <si>
    <t>单位名称：</t>
  </si>
  <si>
    <t>镇江市口腔医院</t>
  </si>
  <si>
    <t>财务负责人：</t>
  </si>
  <si>
    <t>徐志扬</t>
  </si>
  <si>
    <t>统一社会信用代码：</t>
  </si>
  <si>
    <t>12321100468658342D</t>
  </si>
  <si>
    <t>单位性质：</t>
  </si>
  <si>
    <t>公立医院</t>
  </si>
  <si>
    <t>联系电话：</t>
  </si>
  <si>
    <t>绩效工资总量核定系数：</t>
  </si>
  <si>
    <t>单位地址：</t>
  </si>
  <si>
    <t>镇江市运河路81号</t>
  </si>
  <si>
    <t>公务用车数量：</t>
  </si>
  <si>
    <t>项目/数据</t>
  </si>
  <si>
    <t>上年数</t>
  </si>
  <si>
    <t>预算数</t>
  </si>
  <si>
    <t>增减</t>
  </si>
  <si>
    <t xml:space="preserve">      一、人   员</t>
  </si>
  <si>
    <t xml:space="preserve">   1、平均在职人数合计</t>
  </si>
  <si>
    <t>（1）编内人员</t>
  </si>
  <si>
    <t>小计</t>
  </si>
  <si>
    <t xml:space="preserve"> 医务医技人员数</t>
  </si>
  <si>
    <t xml:space="preserve">  其中： 医生人员数</t>
  </si>
  <si>
    <t xml:space="preserve">         护理人员数</t>
  </si>
  <si>
    <t xml:space="preserve">         医技人员数</t>
  </si>
  <si>
    <t xml:space="preserve">         药剂人员数</t>
  </si>
  <si>
    <t xml:space="preserve"> 管理人员数</t>
  </si>
  <si>
    <t xml:space="preserve"> 后勤人员数</t>
  </si>
  <si>
    <t>（2）编外人员</t>
  </si>
  <si>
    <r>
      <rPr>
        <sz val="11"/>
        <color theme="1"/>
        <rFont val="宋体"/>
        <charset val="134"/>
        <scheme val="minor"/>
      </rPr>
      <t xml:space="preserve">   2、离休人数  </t>
    </r>
    <r>
      <rPr>
        <u/>
        <sz val="11"/>
        <color theme="1"/>
        <rFont val="宋体"/>
        <charset val="134"/>
        <scheme val="minor"/>
      </rPr>
      <t xml:space="preserve">    0      </t>
    </r>
  </si>
  <si>
    <t xml:space="preserve">   3、退休人数</t>
  </si>
  <si>
    <t xml:space="preserve">    二、床位</t>
  </si>
  <si>
    <t>编制床位</t>
  </si>
  <si>
    <t>实际平均开放床位</t>
  </si>
  <si>
    <t xml:space="preserve">    三、医疗服务工作量</t>
  </si>
  <si>
    <t xml:space="preserve">      （一）门急诊人次</t>
  </si>
  <si>
    <t xml:space="preserve">            其中：急诊人次</t>
  </si>
  <si>
    <t xml:space="preserve">      （二）住院工作量</t>
  </si>
  <si>
    <t xml:space="preserve">            其中：出院人次</t>
  </si>
  <si>
    <t xml:space="preserve">                  实际开放总床日</t>
  </si>
  <si>
    <t xml:space="preserve">                  实际占用总床日</t>
  </si>
  <si>
    <t xml:space="preserve">                  出院者平均住院天数</t>
  </si>
  <si>
    <t xml:space="preserve">                  住院病人手术例数</t>
  </si>
  <si>
    <t xml:space="preserve">        其中：四级手术例数</t>
  </si>
  <si>
    <t>注：编内，编外各类人员数按人员实际所在岗位进行统计，例如护理部非护理人员归入“管理”人员</t>
  </si>
  <si>
    <t>表二</t>
  </si>
  <si>
    <r>
      <rPr>
        <u/>
        <sz val="24"/>
        <rFont val="黑体"/>
        <charset val="134"/>
      </rPr>
      <t xml:space="preserve"> 2025 </t>
    </r>
    <r>
      <rPr>
        <sz val="24"/>
        <rFont val="黑体"/>
        <charset val="134"/>
      </rPr>
      <t xml:space="preserve">年镇江市市属公立医院预算收入支出总表 </t>
    </r>
  </si>
  <si>
    <t>编制单位： 镇江市口腔医院</t>
  </si>
  <si>
    <t>单位:万元</t>
  </si>
  <si>
    <t>收入预算</t>
  </si>
  <si>
    <t>支出预算</t>
  </si>
  <si>
    <t>收入项目</t>
  </si>
  <si>
    <t>支出项目</t>
  </si>
  <si>
    <t>资金来源</t>
  </si>
  <si>
    <t>财政基本拨款</t>
  </si>
  <si>
    <t>财政项目拨款</t>
  </si>
  <si>
    <t>非财政拨款的专项资金</t>
  </si>
  <si>
    <t>其他资金</t>
  </si>
  <si>
    <t>一、医院预算收入合计</t>
  </si>
  <si>
    <t>三、医院预算支出合计</t>
  </si>
  <si>
    <t>（一）财政拨款预算收入</t>
  </si>
  <si>
    <t>（一）事业支出</t>
  </si>
  <si>
    <t>1、基本拨款预算收入</t>
  </si>
  <si>
    <t>（二）经营支出</t>
  </si>
  <si>
    <t>2、项目拨款预算收入</t>
  </si>
  <si>
    <t>（三）上缴上级支出</t>
  </si>
  <si>
    <t>（二）事业预算收入</t>
  </si>
  <si>
    <t>（四）对附属单位补助支出</t>
  </si>
  <si>
    <t>其中：医疗预算收入</t>
  </si>
  <si>
    <t>（五）投资支出</t>
  </si>
  <si>
    <t xml:space="preserve">      科教预算收入</t>
  </si>
  <si>
    <t>（六）其他支出（除上述外的支出）</t>
  </si>
  <si>
    <t>（三）上级补助预算收入</t>
  </si>
  <si>
    <t xml:space="preserve">      其中，债务还本付息支出</t>
  </si>
  <si>
    <t>（四）附属单位上缴预算收入</t>
  </si>
  <si>
    <t>四、本年预算收支结转结余</t>
  </si>
  <si>
    <t>（五）经营预算收入</t>
  </si>
  <si>
    <t>（一）财政拨款收支结转结余</t>
  </si>
  <si>
    <t>（六）其他预算收入（除上述外的预算收入）</t>
  </si>
  <si>
    <t>（二）非财政拨款收支结转结余</t>
  </si>
  <si>
    <t>（三）其他资金结余</t>
  </si>
  <si>
    <t>二、年初预算结转结余</t>
  </si>
  <si>
    <t>五、年末预算结转结余</t>
  </si>
  <si>
    <t>（一）财政拨款结转结余</t>
  </si>
  <si>
    <t>（二）非财政拨款结转</t>
  </si>
  <si>
    <t>（三）非财政拨款结余</t>
  </si>
  <si>
    <t>注：按收付实现制统计</t>
  </si>
  <si>
    <t>表三</t>
  </si>
  <si>
    <r>
      <rPr>
        <u/>
        <sz val="20"/>
        <rFont val="黑体"/>
        <charset val="134"/>
      </rPr>
      <t xml:space="preserve"> 2025 </t>
    </r>
    <r>
      <rPr>
        <sz val="20"/>
        <rFont val="黑体"/>
        <charset val="134"/>
      </rPr>
      <t>年镇江市市属公立医院预算支出明细表</t>
    </r>
  </si>
  <si>
    <t>单位：万元</t>
  </si>
  <si>
    <t>支出内容</t>
  </si>
  <si>
    <t>支出合计</t>
  </si>
  <si>
    <t>一、事业支出</t>
  </si>
  <si>
    <t xml:space="preserve">  工资福利支出</t>
  </si>
  <si>
    <t xml:space="preserve">    基本工资</t>
  </si>
  <si>
    <t xml:space="preserve">    津贴补贴</t>
  </si>
  <si>
    <t xml:space="preserve">    伙食补助费</t>
  </si>
  <si>
    <t xml:space="preserve">    绩效工资</t>
  </si>
  <si>
    <t xml:space="preserve">    基本养老保险缴费</t>
  </si>
  <si>
    <t xml:space="preserve">    职业年金缴费</t>
  </si>
  <si>
    <t xml:space="preserve">    基本医疗保险缴费</t>
  </si>
  <si>
    <t xml:space="preserve">    其他社会保障缴费</t>
  </si>
  <si>
    <t xml:space="preserve">    住房公积金</t>
  </si>
  <si>
    <t xml:space="preserve">    医疗费</t>
  </si>
  <si>
    <t xml:space="preserve">    其他工资福利支出</t>
  </si>
  <si>
    <t xml:space="preserve">  商品服务支出</t>
  </si>
  <si>
    <t xml:space="preserve">    办公费</t>
  </si>
  <si>
    <t xml:space="preserve">    印刷费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</si>
  <si>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</si>
  <si>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</si>
  <si>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</si>
  <si>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</si>
  <si>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物业管理费</t>
  </si>
  <si>
    <t xml:space="preserve">    差旅费</t>
  </si>
  <si>
    <t xml:space="preserve">    维修(护)费</t>
  </si>
  <si>
    <t xml:space="preserve">    租赁费</t>
  </si>
  <si>
    <t xml:space="preserve">    会议费</t>
  </si>
  <si>
    <t xml:space="preserve">    培训费</t>
  </si>
  <si>
    <t xml:space="preserve">    公务接待费</t>
  </si>
  <si>
    <t xml:space="preserve">    专用材料费</t>
  </si>
  <si>
    <t xml:space="preserve">     药品费</t>
  </si>
  <si>
    <t xml:space="preserve">      西药</t>
  </si>
  <si>
    <t xml:space="preserve">    卫生材料费</t>
  </si>
  <si>
    <t xml:space="preserve">      影像材料费</t>
  </si>
  <si>
    <t xml:space="preserve">      化验材料费</t>
  </si>
  <si>
    <t xml:space="preserve">      其他卫生材料费</t>
  </si>
  <si>
    <t xml:space="preserve">     低值易耗品</t>
  </si>
  <si>
    <t xml:space="preserve">     其他材料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</si>
  <si>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</si>
  <si>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</si>
  <si>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</si>
  <si>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</si>
  <si>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税金及附加费用</t>
  </si>
  <si>
    <t xml:space="preserve">    其他商品和服务支出</t>
  </si>
  <si>
    <t xml:space="preserve">  对个人和家庭的补助</t>
  </si>
  <si>
    <t xml:space="preserve">    离休费</t>
  </si>
  <si>
    <t xml:space="preserve">    退休费</t>
  </si>
  <si>
    <t xml:space="preserve">    退职(役)费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</si>
  <si>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</si>
  <si>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</si>
  <si>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</si>
  <si>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</si>
  <si>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助学金</t>
  </si>
  <si>
    <t xml:space="preserve">    奖励金</t>
  </si>
  <si>
    <t xml:space="preserve">    其他对个人和家庭的补助</t>
  </si>
  <si>
    <t xml:space="preserve">  资本性支出</t>
  </si>
  <si>
    <t xml:space="preserve">    房屋建筑物购建</t>
  </si>
  <si>
    <t xml:space="preserve">    办公设备购置</t>
  </si>
  <si>
    <t xml:space="preserve">    专用设备购置</t>
  </si>
  <si>
    <t xml:space="preserve">    基础设施建设</t>
  </si>
  <si>
    <t xml:space="preserve">    大型修缮</t>
  </si>
  <si>
    <t xml:space="preserve">    信息网络及软件购置更新</t>
  </si>
  <si>
    <t xml:space="preserve">    物资储备</t>
  </si>
  <si>
    <t xml:space="preserve">    土地补偿</t>
  </si>
  <si>
    <t xml:space="preserve">    安置补助</t>
  </si>
  <si>
    <t xml:space="preserve">    地上附着物和青苗补偿</t>
  </si>
  <si>
    <t xml:space="preserve">    拆迁补偿</t>
  </si>
  <si>
    <t xml:space="preserve">    公务用车购置</t>
  </si>
  <si>
    <t xml:space="preserve">    其他交通工具购置</t>
  </si>
  <si>
    <t xml:space="preserve">    文物和陈列品购置</t>
  </si>
  <si>
    <t xml:space="preserve">    无形资产购置</t>
  </si>
  <si>
    <t xml:space="preserve">    其他资本性支出</t>
  </si>
  <si>
    <t>二、经营支出</t>
  </si>
  <si>
    <t>三、上缴上级支出</t>
  </si>
  <si>
    <t>四、对附属单位补助支出</t>
  </si>
  <si>
    <t>五、投资支出</t>
  </si>
  <si>
    <t>六、其他支出</t>
  </si>
  <si>
    <t xml:space="preserve">  债务还本支出</t>
  </si>
  <si>
    <t xml:space="preserve">  利息支出</t>
  </si>
  <si>
    <t xml:space="preserve">  捐赠支出</t>
  </si>
  <si>
    <t xml:space="preserve">  其他</t>
  </si>
  <si>
    <t>表四</t>
  </si>
  <si>
    <r>
      <rPr>
        <b/>
        <u/>
        <sz val="12"/>
        <color theme="1"/>
        <rFont val="宋体"/>
        <charset val="134"/>
        <scheme val="minor"/>
      </rPr>
      <t xml:space="preserve"> 2025 </t>
    </r>
    <r>
      <rPr>
        <b/>
        <sz val="12"/>
        <color theme="1"/>
        <rFont val="宋体"/>
        <charset val="134"/>
        <scheme val="minor"/>
      </rPr>
      <t>年镇江市市属公立医院项目及采购预算明细表</t>
    </r>
  </si>
  <si>
    <t>编制单位：镇江市口腔医院</t>
  </si>
  <si>
    <t>单位：</t>
  </si>
  <si>
    <t>万元</t>
  </si>
  <si>
    <t>类型</t>
  </si>
  <si>
    <t>项目名称</t>
  </si>
  <si>
    <t>是否政府采购（是/否）</t>
  </si>
  <si>
    <t>采购品目</t>
  </si>
  <si>
    <t>采购方式</t>
  </si>
  <si>
    <t>数量</t>
  </si>
  <si>
    <t>采购预算总额</t>
  </si>
  <si>
    <t>2025年度预算支出</t>
  </si>
  <si>
    <t>采购时间</t>
  </si>
  <si>
    <t>（一）基本建设</t>
  </si>
  <si>
    <t>（二）大型修缮</t>
  </si>
  <si>
    <t>采购预算有缺项？</t>
  </si>
  <si>
    <t>大西路口腔医院外墙改造项目</t>
  </si>
  <si>
    <t>否</t>
  </si>
  <si>
    <t>总院门诊大楼外立面解危改造工程</t>
  </si>
  <si>
    <t>是</t>
  </si>
  <si>
    <t>工程</t>
  </si>
  <si>
    <t>分散采购</t>
  </si>
  <si>
    <t>八楼手术室改造工程</t>
  </si>
  <si>
    <t>租赁行政用房内部装修出新项目</t>
  </si>
  <si>
    <t>租赁行政用房外墙改造项目</t>
  </si>
  <si>
    <t>内科楼改造出新项目</t>
  </si>
  <si>
    <t>（三）设备购置</t>
  </si>
  <si>
    <t>牙椅</t>
  </si>
  <si>
    <t>货物</t>
  </si>
  <si>
    <t>口腔种植导航仪</t>
  </si>
  <si>
    <t>口腔综合手术导航系统</t>
  </si>
  <si>
    <t>麻醉机</t>
  </si>
  <si>
    <t>（四）设备维保</t>
  </si>
  <si>
    <t>（五）无形资产购置</t>
  </si>
  <si>
    <t>（六）无形资产维保</t>
  </si>
  <si>
    <t>HIS系统维保</t>
  </si>
  <si>
    <t>（七）2025年政府集中采购目录内商品采购</t>
  </si>
  <si>
    <t>空调机</t>
  </si>
  <si>
    <t>集中采购</t>
  </si>
  <si>
    <t>物业管理服务</t>
  </si>
  <si>
    <t>印刷服务</t>
  </si>
  <si>
    <t>台式电脑</t>
  </si>
  <si>
    <t>笔记本电脑</t>
  </si>
  <si>
    <t>便携式计算机</t>
  </si>
  <si>
    <t>打印机</t>
  </si>
  <si>
    <t>办公家具</t>
  </si>
  <si>
    <t>家具</t>
  </si>
  <si>
    <t>小型家电</t>
  </si>
  <si>
    <t>家用电器</t>
  </si>
  <si>
    <t>（八）全年药品采购总量预算</t>
  </si>
  <si>
    <t>其中：西药</t>
  </si>
  <si>
    <t>（九）全年卫生耗材采购总量预算</t>
  </si>
  <si>
    <t>其中：高值耗材采购预算</t>
  </si>
  <si>
    <t>高值耗材采购预算</t>
  </si>
  <si>
    <t>一般卫生耗材</t>
  </si>
  <si>
    <t>（十）其他</t>
  </si>
  <si>
    <t>义齿外加工单位遴选</t>
  </si>
  <si>
    <t>合计</t>
  </si>
  <si>
    <t>注：1. 财政拨款安排的项目全口径填报（无论是否政府采购）；
    2. 除财政拨款外安排的基本建设、大型修缮、设备购置及维保、无形资产购置及维保、其他等填报30万元（含）以上采购明细；
    3. 政府集中采购目录内商品采购预算按品目汇总数量及金额，参照《关于转发江苏省2025年政府集中采购目录及标准的通知》；
    4. 高值耗材主要是国考监测17类高值耗材；
    5. 其他项目预算包括不限于各类中介费、服务费等。</t>
  </si>
  <si>
    <t>表5</t>
  </si>
  <si>
    <r>
      <rPr>
        <u/>
        <sz val="20"/>
        <rFont val="黑体"/>
        <charset val="134"/>
      </rPr>
      <t xml:space="preserve"> 2025 </t>
    </r>
    <r>
      <rPr>
        <sz val="20"/>
        <rFont val="黑体"/>
        <charset val="134"/>
      </rPr>
      <t>年镇江市市区公立医院预算“三公”经费、会议费、培训费支出表</t>
    </r>
  </si>
  <si>
    <t>“三公”经费合计</t>
  </si>
  <si>
    <t>因公出国(境)费</t>
  </si>
  <si>
    <t>公务用车购置及运行维护费</t>
  </si>
  <si>
    <t>公务接待费</t>
  </si>
  <si>
    <t>会议费</t>
  </si>
  <si>
    <t>培训费</t>
  </si>
  <si>
    <t>公务用车购置费</t>
  </si>
  <si>
    <t>公务用车运行维护费</t>
  </si>
  <si>
    <t>表六</t>
  </si>
  <si>
    <r>
      <rPr>
        <u/>
        <sz val="16"/>
        <rFont val="黑体"/>
        <charset val="134"/>
      </rPr>
      <t xml:space="preserve"> 2025 </t>
    </r>
    <r>
      <rPr>
        <sz val="16"/>
        <rFont val="黑体"/>
        <charset val="134"/>
      </rPr>
      <t>年镇江市市属公立医院主要财务绩效指标预算目标表</t>
    </r>
  </si>
  <si>
    <t>指标分类</t>
  </si>
  <si>
    <t>指标</t>
  </si>
  <si>
    <t>单位</t>
  </si>
  <si>
    <t>本年预算目标</t>
  </si>
  <si>
    <t>成本指标</t>
  </si>
  <si>
    <t>办公费支出定额</t>
  </si>
  <si>
    <t>元/职工</t>
  </si>
  <si>
    <t>≤204</t>
  </si>
  <si>
    <t>水费支出定额</t>
  </si>
  <si>
    <t>元/床日</t>
  </si>
  <si>
    <t>≤0.77</t>
  </si>
  <si>
    <t>电费支出定额（元/床日）</t>
  </si>
  <si>
    <t>≤14.6</t>
  </si>
  <si>
    <t>百元收入服务成本</t>
  </si>
  <si>
    <t>元</t>
  </si>
  <si>
    <t>≤100</t>
  </si>
  <si>
    <t>百元医疗收入（不含药品）卫生材料消耗</t>
  </si>
  <si>
    <t>≤24</t>
  </si>
  <si>
    <t>人员支出占业务支出比重</t>
  </si>
  <si>
    <t>%</t>
  </si>
  <si>
    <t>≤52.5%</t>
  </si>
  <si>
    <t>人员费用占纯医疗收入（不含药品、卫材收入）比重</t>
  </si>
  <si>
    <t>≤60%</t>
  </si>
  <si>
    <t>运营
效果效率指标</t>
  </si>
  <si>
    <t>本期总盈余</t>
  </si>
  <si>
    <t xml:space="preserve">万元 </t>
  </si>
  <si>
    <t>≥0</t>
  </si>
  <si>
    <t>本期医疗盈余</t>
  </si>
  <si>
    <t>存货周转率</t>
  </si>
  <si>
    <t>次</t>
  </si>
  <si>
    <t>≥15</t>
  </si>
  <si>
    <t>速动比率</t>
  </si>
  <si>
    <t>≥300%</t>
  </si>
  <si>
    <t>总资产周转率</t>
  </si>
  <si>
    <t>≥90%</t>
  </si>
  <si>
    <t>医疗服务收入（不含药品、耗材、检查检验收入）占医疗收入比例</t>
  </si>
  <si>
    <t>≥70%</t>
  </si>
  <si>
    <t>药品收入占医疗收入比重</t>
  </si>
  <si>
    <t>≤1%</t>
  </si>
  <si>
    <t>卫生材料收入占医疗收入比重</t>
  </si>
  <si>
    <t>≤21%</t>
  </si>
  <si>
    <t>门诊收入占医疗收入比例</t>
  </si>
  <si>
    <t>≥97%</t>
  </si>
  <si>
    <t>住院收入占医疗收入比例</t>
  </si>
  <si>
    <t>≤3%</t>
  </si>
  <si>
    <t>床位使用率</t>
  </si>
  <si>
    <t>0-20%</t>
  </si>
  <si>
    <t>医疗收入增幅</t>
  </si>
  <si>
    <t>≤5%</t>
  </si>
  <si>
    <t>门诊均费增幅</t>
  </si>
  <si>
    <t>住院均费增幅</t>
  </si>
  <si>
    <t>——</t>
  </si>
  <si>
    <t>门诊次均药品费用增幅</t>
  </si>
  <si>
    <t>住院次均药品费用增幅</t>
  </si>
  <si>
    <t>在职人均工作量</t>
  </si>
  <si>
    <t>≥800</t>
  </si>
  <si>
    <t>在职人均纯医疗收入</t>
  </si>
  <si>
    <t>≥402000</t>
  </si>
  <si>
    <t>在职人均总医疗收入</t>
  </si>
  <si>
    <t>≥508000</t>
  </si>
  <si>
    <t>可持续影响
指标</t>
  </si>
  <si>
    <t>净资产增长率</t>
  </si>
  <si>
    <t>≥3%</t>
  </si>
  <si>
    <t>资产负债率</t>
  </si>
  <si>
    <t>≤11%</t>
  </si>
  <si>
    <t>注：在职人均工作量=（门急诊人次+实际占用床日*3）/平均在职职工人数
   在职人均纯医疗收入=纯医疗收入（医疗收入剔除药品、卫生耗材等收入）/平均在职职工人数</t>
  </si>
  <si>
    <t xml:space="preserve">    </t>
  </si>
  <si>
    <t>表七</t>
  </si>
  <si>
    <r>
      <rPr>
        <u/>
        <sz val="14"/>
        <color theme="1"/>
        <rFont val="方正小标宋_GBK"/>
        <charset val="134"/>
      </rPr>
      <t xml:space="preserve"> 2025 </t>
    </r>
    <r>
      <rPr>
        <sz val="14"/>
        <color theme="1"/>
        <rFont val="方正小标宋_GBK"/>
        <charset val="134"/>
      </rPr>
      <t xml:space="preserve"> 年镇江市市属公立医院金融机构存量债务偿还预算表</t>
    </r>
  </si>
  <si>
    <t xml:space="preserve">          </t>
  </si>
  <si>
    <t>借款机构</t>
  </si>
  <si>
    <t>借款合同编号</t>
  </si>
  <si>
    <t>借贷周期</t>
  </si>
  <si>
    <t>金额</t>
  </si>
  <si>
    <t>利率</t>
  </si>
  <si>
    <t>到期时间</t>
  </si>
  <si>
    <t>偿还预算</t>
  </si>
  <si>
    <t>财政专项资金</t>
  </si>
  <si>
    <t>自有资金</t>
  </si>
  <si>
    <t>银行转贷</t>
  </si>
  <si>
    <t>银行贷款小计</t>
  </si>
  <si>
    <t>无</t>
  </si>
  <si>
    <t>银行金融产品（银票等）小计</t>
  </si>
  <si>
    <t>融资租赁小计</t>
  </si>
  <si>
    <t>备注： 一、各类借款按逐项明细填报。</t>
  </si>
  <si>
    <t xml:space="preserve">       二、填报时间节点为年末存量债务。</t>
  </si>
  <si>
    <t>表八</t>
  </si>
  <si>
    <r>
      <rPr>
        <u/>
        <sz val="20"/>
        <rFont val="黑体"/>
        <charset val="134"/>
      </rPr>
      <t xml:space="preserve"> 2025 </t>
    </r>
    <r>
      <rPr>
        <sz val="20"/>
        <rFont val="黑体"/>
        <charset val="134"/>
      </rPr>
      <t xml:space="preserve">年镇江市市属公立医院收入费用总表 </t>
    </r>
  </si>
  <si>
    <t>科教</t>
  </si>
  <si>
    <t>其他</t>
  </si>
  <si>
    <t>一、本期收入合计</t>
  </si>
  <si>
    <t>三、本期费用合计</t>
  </si>
  <si>
    <t>（一）财政拨款收入</t>
  </si>
  <si>
    <t>（一）业务活动费用</t>
  </si>
  <si>
    <t>1、基本拨款收入</t>
  </si>
  <si>
    <t>（二）单位管理费用</t>
  </si>
  <si>
    <t>2、项目拨款收入</t>
  </si>
  <si>
    <t>（三）经营费用</t>
  </si>
  <si>
    <t>（二）事业收入</t>
  </si>
  <si>
    <t>（四）资产处置费用</t>
  </si>
  <si>
    <t>其中：医疗收入</t>
  </si>
  <si>
    <t>（五）上缴上级费用</t>
  </si>
  <si>
    <t xml:space="preserve">      科教收入</t>
  </si>
  <si>
    <t>（六）对附属单位补助费用</t>
  </si>
  <si>
    <t>（三）上级补助收入</t>
  </si>
  <si>
    <t>（七）所得税费用</t>
  </si>
  <si>
    <t>（四)附属单位上缴收入</t>
  </si>
  <si>
    <t>（八）其他费用</t>
  </si>
  <si>
    <t>（五）经营收入</t>
  </si>
  <si>
    <t>（六）非同级财政拨款收入</t>
  </si>
  <si>
    <t>（七）投资收益</t>
  </si>
  <si>
    <t>（八）捐赠收入</t>
  </si>
  <si>
    <t>四、本期盈余</t>
  </si>
  <si>
    <t>-</t>
  </si>
  <si>
    <t>（九）利息收入</t>
  </si>
  <si>
    <t>（一）财政项目盈余</t>
  </si>
  <si>
    <t>（十）租金收入</t>
  </si>
  <si>
    <t>（二） 医疗盈余</t>
  </si>
  <si>
    <t>（十一）其他收入</t>
  </si>
  <si>
    <t>（三） 科教盈余</t>
  </si>
  <si>
    <t>二、年初累计盈余</t>
  </si>
  <si>
    <t>五、年末累计盈余</t>
  </si>
  <si>
    <t>（二）医疗盈余</t>
  </si>
  <si>
    <t>（三）科教盈余</t>
  </si>
  <si>
    <t>（四）新旧转换盈余</t>
  </si>
  <si>
    <t>注：按权责发生制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</si>
</sst>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%"/>
    <numFmt numFmtId="179" formatCode="#,##0.00_ "/>
  </numFmts>
  <fonts count="5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黑体"/>
      <charset val="134"/>
    </font>
    <font>
      <u/>
      <sz val="20"/>
      <name val="黑体"/>
      <charset val="134"/>
    </font>
    <font>
      <sz val="20"/>
      <name val="黑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b/>
      <sz val="10"/>
      <name val="黑体"/>
      <charset val="134"/>
    </font>
    <font>
      <sz val="11"/>
      <color rgb="FFFF0000"/>
      <name val="黑体"/>
      <charset val="134"/>
    </font>
    <font>
      <sz val="10"/>
      <color theme="1"/>
      <name val="宋体"/>
      <charset val="134"/>
      <scheme val="minor"/>
    </font>
    <font>
      <u/>
      <sz val="14"/>
      <color theme="1"/>
      <name val="方正小标宋_GBK"/>
      <charset val="134"/>
    </font>
    <font>
      <sz val="14"/>
      <color theme="1"/>
      <name val="方正小标宋_GBK"/>
      <charset val="134"/>
    </font>
    <font>
      <sz val="10"/>
      <name val="宋体"/>
      <charset val="134"/>
    </font>
    <font>
      <u/>
      <sz val="16"/>
      <name val="黑体"/>
      <charset val="134"/>
    </font>
    <font>
      <sz val="16"/>
      <name val="黑体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b/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6"/>
      <color theme="1"/>
      <name val="宋体"/>
      <charset val="134"/>
      <scheme val="minor"/>
    </font>
    <font>
      <u/>
      <sz val="24"/>
      <name val="黑体"/>
      <charset val="134"/>
    </font>
    <font>
      <sz val="24"/>
      <name val="黑体"/>
      <charset val="134"/>
    </font>
    <font>
      <b/>
      <sz val="11"/>
      <name val="宋体"/>
      <charset val="134"/>
      <scheme val="minor"/>
    </font>
    <font>
      <sz val="26"/>
      <name val="黑体"/>
      <charset val="134"/>
    </font>
    <font>
      <sz val="16"/>
      <color theme="1"/>
      <name val="宋体"/>
      <charset val="134"/>
      <scheme val="minor"/>
    </font>
    <font>
      <u/>
      <sz val="26"/>
      <name val="黑体"/>
      <charset val="134"/>
    </font>
    <font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1" borderId="13" applyNumberFormat="0" applyAlignment="0" applyProtection="0">
      <alignment vertical="center"/>
    </xf>
    <xf numFmtId="0" fontId="44" fillId="12" borderId="14" applyNumberFormat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46" fillId="13" borderId="15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>
      <alignment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7" fillId="3" borderId="2" xfId="0" applyFont="1" applyFill="1" applyBorder="1" applyAlignment="1" applyProtection="1">
      <alignment vertical="center" wrapText="1"/>
      <protection locked="0"/>
    </xf>
    <xf numFmtId="176" fontId="7" fillId="3" borderId="2" xfId="0" applyNumberFormat="1" applyFont="1" applyFill="1" applyBorder="1" applyAlignment="1" applyProtection="1">
      <alignment horizontal="center" vertical="center" wrapText="1"/>
    </xf>
    <xf numFmtId="176" fontId="2" fillId="4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76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justify" vertical="center" wrapText="1"/>
      <protection locked="0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right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2" xfId="5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10" fontId="15" fillId="0" borderId="2" xfId="0" applyNumberFormat="1" applyFont="1" applyBorder="1" applyAlignment="1">
      <alignment horizontal="center" vertical="center" wrapText="1"/>
    </xf>
    <xf numFmtId="1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5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50" applyFont="1" applyBorder="1" applyAlignment="1">
      <alignment horizontal="center" vertical="center" wrapText="1"/>
    </xf>
    <xf numFmtId="0" fontId="15" fillId="0" borderId="2" xfId="3" applyNumberFormat="1" applyFont="1" applyFill="1" applyBorder="1" applyAlignment="1">
      <alignment horizontal="center" vertical="center" wrapText="1"/>
    </xf>
    <xf numFmtId="10" fontId="15" fillId="0" borderId="2" xfId="0" applyNumberFormat="1" applyFont="1" applyFill="1" applyBorder="1" applyAlignment="1">
      <alignment horizontal="center" vertical="center" wrapText="1"/>
    </xf>
    <xf numFmtId="10" fontId="15" fillId="0" borderId="2" xfId="3" applyNumberFormat="1" applyFont="1" applyFill="1" applyBorder="1" applyAlignment="1">
      <alignment horizontal="center" vertical="center" wrapText="1"/>
    </xf>
    <xf numFmtId="10" fontId="9" fillId="0" borderId="2" xfId="3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5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50" applyFont="1" applyAlignment="1" applyProtection="1">
      <alignment vertical="center" wrapText="1"/>
      <protection locked="0"/>
    </xf>
    <xf numFmtId="0" fontId="18" fillId="0" borderId="0" xfId="50" applyFont="1" applyAlignment="1" applyProtection="1">
      <alignment horizontal="left" vertical="center" wrapText="1"/>
      <protection locked="0"/>
    </xf>
    <xf numFmtId="0" fontId="18" fillId="0" borderId="0" xfId="50" applyFont="1" applyAlignment="1" applyProtection="1">
      <alignment horizontal="center" vertical="center" wrapText="1"/>
      <protection locked="0"/>
    </xf>
    <xf numFmtId="176" fontId="18" fillId="0" borderId="0" xfId="5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7" fillId="0" borderId="1" xfId="50" applyFont="1" applyBorder="1" applyAlignment="1" applyProtection="1">
      <alignment horizontal="left" vertical="center" wrapText="1"/>
      <protection locked="0"/>
    </xf>
    <xf numFmtId="0" fontId="17" fillId="0" borderId="1" xfId="50" applyFont="1" applyBorder="1" applyAlignment="1" applyProtection="1">
      <alignment horizontal="center" vertical="center" wrapText="1"/>
      <protection locked="0"/>
    </xf>
    <xf numFmtId="0" fontId="17" fillId="0" borderId="1" xfId="50" applyFont="1" applyBorder="1" applyAlignment="1" applyProtection="1">
      <alignment vertical="center" wrapText="1"/>
      <protection locked="0"/>
    </xf>
    <xf numFmtId="0" fontId="17" fillId="4" borderId="0" xfId="50" applyFont="1" applyFill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>
      <alignment vertical="center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>
      <alignment vertical="center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1" fillId="4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>
      <alignment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7" borderId="0" xfId="0" applyFill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4" fontId="2" fillId="5" borderId="4" xfId="0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15" fillId="0" borderId="0" xfId="0" applyNumberFormat="1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176" fontId="15" fillId="0" borderId="1" xfId="0" applyNumberFormat="1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176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3" fillId="8" borderId="2" xfId="0" applyFont="1" applyFill="1" applyBorder="1" applyAlignment="1" applyProtection="1">
      <alignment horizontal="center" vertical="center" wrapText="1"/>
      <protection locked="0"/>
    </xf>
    <xf numFmtId="176" fontId="23" fillId="8" borderId="2" xfId="0" applyNumberFormat="1" applyFont="1" applyFill="1" applyBorder="1" applyAlignment="1">
      <alignment horizontal="center" vertical="center" wrapText="1"/>
    </xf>
    <xf numFmtId="176" fontId="23" fillId="3" borderId="2" xfId="0" applyNumberFormat="1" applyFont="1" applyFill="1" applyBorder="1" applyAlignment="1" applyProtection="1">
      <alignment horizontal="left" vertical="center" wrapText="1"/>
      <protection locked="0"/>
    </xf>
    <xf numFmtId="176" fontId="23" fillId="5" borderId="2" xfId="0" applyNumberFormat="1" applyFont="1" applyFill="1" applyBorder="1" applyAlignment="1">
      <alignment horizontal="center" vertical="center" wrapText="1"/>
    </xf>
    <xf numFmtId="176" fontId="24" fillId="9" borderId="2" xfId="0" applyNumberFormat="1" applyFont="1" applyFill="1" applyBorder="1" applyAlignment="1" applyProtection="1">
      <alignment vertical="center" wrapText="1"/>
      <protection locked="0"/>
    </xf>
    <xf numFmtId="176" fontId="23" fillId="0" borderId="2" xfId="0" applyNumberFormat="1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176" fontId="25" fillId="9" borderId="2" xfId="0" applyNumberFormat="1" applyFont="1" applyFill="1" applyBorder="1" applyAlignment="1" applyProtection="1">
      <alignment vertical="center" wrapText="1"/>
      <protection locked="0"/>
    </xf>
    <xf numFmtId="176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left" vertical="center"/>
    </xf>
    <xf numFmtId="2" fontId="5" fillId="2" borderId="2" xfId="0" applyNumberFormat="1" applyFont="1" applyFill="1" applyBorder="1" applyAlignment="1">
      <alignment horizontal="right" vertical="center"/>
    </xf>
    <xf numFmtId="176" fontId="5" fillId="2" borderId="2" xfId="3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 applyProtection="1">
      <alignment horizontal="right" vertical="center" shrinkToFit="1"/>
      <protection locked="0"/>
    </xf>
    <xf numFmtId="176" fontId="15" fillId="4" borderId="2" xfId="0" applyNumberFormat="1" applyFont="1" applyFill="1" applyBorder="1" applyAlignment="1">
      <alignment horizontal="center" vertical="center" wrapText="1"/>
    </xf>
    <xf numFmtId="176" fontId="23" fillId="4" borderId="2" xfId="0" applyNumberFormat="1" applyFont="1" applyFill="1" applyBorder="1" applyAlignment="1" applyProtection="1">
      <alignment horizontal="left" vertical="center" wrapText="1"/>
      <protection locked="0"/>
    </xf>
    <xf numFmtId="176" fontId="23" fillId="4" borderId="2" xfId="0" applyNumberFormat="1" applyFont="1" applyFill="1" applyBorder="1" applyAlignment="1">
      <alignment horizontal="center" vertical="center" wrapText="1"/>
    </xf>
    <xf numFmtId="176" fontId="2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30" fillId="3" borderId="2" xfId="0" applyFont="1" applyFill="1" applyBorder="1" applyAlignment="1" applyProtection="1">
      <alignment vertical="center" wrapText="1"/>
      <protection locked="0"/>
    </xf>
    <xf numFmtId="176" fontId="30" fillId="3" borderId="2" xfId="0" applyNumberFormat="1" applyFont="1" applyFill="1" applyBorder="1" applyAlignment="1">
      <alignment horizontal="center" vertical="center" wrapText="1"/>
    </xf>
    <xf numFmtId="176" fontId="30" fillId="3" borderId="2" xfId="0" applyNumberFormat="1" applyFont="1" applyFill="1" applyBorder="1" applyAlignment="1">
      <alignment vertical="center" wrapText="1"/>
    </xf>
    <xf numFmtId="0" fontId="17" fillId="4" borderId="2" xfId="0" applyFont="1" applyFill="1" applyBorder="1" applyAlignment="1" applyProtection="1">
      <alignment vertical="center" wrapText="1"/>
      <protection locked="0"/>
    </xf>
    <xf numFmtId="176" fontId="17" fillId="4" borderId="2" xfId="0" applyNumberFormat="1" applyFont="1" applyFill="1" applyBorder="1" applyAlignment="1">
      <alignment horizontal="center" vertical="center" wrapText="1"/>
    </xf>
    <xf numFmtId="0" fontId="17" fillId="9" borderId="2" xfId="0" applyFont="1" applyFill="1" applyBorder="1" applyAlignment="1" applyProtection="1">
      <alignment vertical="center" wrapText="1"/>
      <protection locked="0"/>
    </xf>
    <xf numFmtId="176" fontId="17" fillId="0" borderId="2" xfId="0" applyNumberFormat="1" applyFont="1" applyBorder="1" applyAlignment="1">
      <alignment horizontal="center" vertical="center" wrapText="1"/>
    </xf>
    <xf numFmtId="176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176" fontId="30" fillId="3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30" fillId="3" borderId="2" xfId="0" applyFont="1" applyFill="1" applyBorder="1" applyAlignment="1" applyProtection="1">
      <alignment horizontal="center" vertical="center" wrapText="1"/>
      <protection locked="0"/>
    </xf>
    <xf numFmtId="176" fontId="30" fillId="4" borderId="2" xfId="0" applyNumberFormat="1" applyFont="1" applyFill="1" applyBorder="1" applyAlignment="1" applyProtection="1">
      <alignment horizontal="center" vertical="center" wrapText="1"/>
      <protection locked="0"/>
    </xf>
    <xf numFmtId="176" fontId="30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176" fontId="30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 wrapText="1"/>
    </xf>
    <xf numFmtId="0" fontId="17" fillId="4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1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7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8"/>
  <sheetViews>
    <sheetView workbookViewId="0">
      <selection activeCell="H8" sqref="H8"/>
    </sheetView>
  </sheetViews>
  <sheetFormatPr defaultColWidth="9" defaultRowHeight="13.5"/>
  <cols>
    <col min="1" max="1" width="8" customWidth="1"/>
    <col min="4" max="4" width="4.38333333333333" customWidth="1"/>
    <col min="5" max="5" width="10.8833333333333" customWidth="1"/>
  </cols>
  <sheetData>
    <row r="1" ht="33" customHeight="1"/>
    <row r="2" ht="33.75" spans="2:15">
      <c r="B2" s="220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5"/>
    </row>
    <row r="3" ht="17.25" customHeight="1"/>
    <row r="4" ht="17.25" customHeight="1"/>
    <row r="5" ht="17.25" customHeight="1"/>
    <row r="6" ht="17.25" customHeight="1"/>
    <row r="7" ht="17.25" customHeight="1"/>
    <row r="8" ht="17.25" customHeight="1"/>
    <row r="9" ht="17.25" customHeight="1"/>
    <row r="10" ht="17.25" customHeight="1" spans="2:3">
      <c r="B10" s="222"/>
      <c r="C10" s="222"/>
    </row>
    <row r="11" ht="17.25" customHeight="1" spans="2:11"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="219" customFormat="1" ht="27.75" customHeight="1" spans="2:15">
      <c r="B12" s="223" t="s">
        <v>1</v>
      </c>
      <c r="I12" s="223"/>
      <c r="J12" s="223"/>
      <c r="O12" s="223"/>
    </row>
    <row r="13" s="219" customFormat="1" ht="27.75" customHeight="1"/>
    <row r="14" s="219" customFormat="1" ht="27.75" customHeight="1" spans="2:2">
      <c r="B14" s="223" t="s">
        <v>2</v>
      </c>
    </row>
    <row r="15" s="219" customFormat="1" ht="27.75" customHeight="1"/>
    <row r="16" s="219" customFormat="1" ht="27.75" customHeight="1" spans="2:2">
      <c r="B16" s="223" t="s">
        <v>3</v>
      </c>
    </row>
    <row r="17" ht="27" customHeight="1"/>
    <row r="18" s="219" customFormat="1" ht="35.25" customHeight="1" spans="2:10">
      <c r="B18" s="224" t="s">
        <v>4</v>
      </c>
      <c r="C18" s="224"/>
      <c r="D18" s="224"/>
      <c r="E18" s="224"/>
      <c r="F18" s="224"/>
      <c r="G18" s="224"/>
      <c r="J18" s="223" t="s">
        <v>5</v>
      </c>
    </row>
  </sheetData>
  <mergeCells count="2">
    <mergeCell ref="B2:N2"/>
    <mergeCell ref="B18:G18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zoomScale="80" zoomScaleNormal="80" topLeftCell="A30" workbookViewId="0">
      <selection activeCell="F12" sqref="F12"/>
    </sheetView>
  </sheetViews>
  <sheetFormatPr defaultColWidth="9" defaultRowHeight="13.5"/>
  <cols>
    <col min="1" max="1" width="24.8833333333333" style="35" customWidth="1"/>
    <col min="2" max="5" width="26" style="35" customWidth="1"/>
    <col min="6" max="6" width="23.5" style="35" customWidth="1"/>
    <col min="7" max="7" width="80.3833333333333" style="35" customWidth="1"/>
    <col min="8" max="16384" width="9" style="35"/>
  </cols>
  <sheetData>
    <row r="1" ht="23.25" customHeight="1" spans="1:1">
      <c r="A1" s="35" t="s">
        <v>6</v>
      </c>
    </row>
    <row r="2" s="176" customFormat="1" ht="26.25" customHeight="1" spans="1:9">
      <c r="A2" s="205" t="s">
        <v>7</v>
      </c>
      <c r="B2" s="206"/>
      <c r="C2" s="206"/>
      <c r="D2" s="206"/>
      <c r="E2" s="206"/>
      <c r="F2" s="203"/>
      <c r="G2" s="203"/>
      <c r="H2" s="203"/>
      <c r="I2" s="203"/>
    </row>
    <row r="3" ht="22.5" customHeight="1"/>
    <row r="4" ht="21" customHeight="1" spans="1:5">
      <c r="A4" s="193" t="s">
        <v>8</v>
      </c>
      <c r="B4" s="207">
        <v>400014</v>
      </c>
      <c r="C4" s="208"/>
      <c r="D4" s="88" t="s">
        <v>9</v>
      </c>
      <c r="E4" s="88" t="s">
        <v>10</v>
      </c>
    </row>
    <row r="5" ht="21" customHeight="1" spans="1:5">
      <c r="A5" s="88" t="s">
        <v>11</v>
      </c>
      <c r="B5" s="207" t="s">
        <v>12</v>
      </c>
      <c r="C5" s="208"/>
      <c r="D5" s="88" t="s">
        <v>13</v>
      </c>
      <c r="E5" s="88" t="s">
        <v>14</v>
      </c>
    </row>
    <row r="6" ht="21" customHeight="1" spans="1:5">
      <c r="A6" s="88" t="s">
        <v>15</v>
      </c>
      <c r="B6" s="207" t="s">
        <v>16</v>
      </c>
      <c r="C6" s="208"/>
      <c r="D6" s="88" t="s">
        <v>17</v>
      </c>
      <c r="E6" s="88" t="s">
        <v>18</v>
      </c>
    </row>
    <row r="7" ht="21" customHeight="1" spans="1:5">
      <c r="A7" s="88" t="s">
        <v>19</v>
      </c>
      <c r="B7" s="209">
        <v>51185581398</v>
      </c>
      <c r="C7" s="207"/>
      <c r="D7" s="210" t="s">
        <v>20</v>
      </c>
      <c r="E7" s="211">
        <v>2</v>
      </c>
    </row>
    <row r="8" ht="21" customHeight="1" spans="1:5">
      <c r="A8" s="88" t="s">
        <v>21</v>
      </c>
      <c r="B8" s="209" t="s">
        <v>22</v>
      </c>
      <c r="C8" s="207"/>
      <c r="D8" s="88" t="s">
        <v>23</v>
      </c>
      <c r="E8" s="88">
        <v>0</v>
      </c>
    </row>
    <row r="9" ht="21" customHeight="1" spans="1:5">
      <c r="A9" s="88" t="s">
        <v>24</v>
      </c>
      <c r="B9" s="88"/>
      <c r="C9" s="88" t="s">
        <v>25</v>
      </c>
      <c r="D9" s="88" t="s">
        <v>26</v>
      </c>
      <c r="E9" s="88" t="s">
        <v>27</v>
      </c>
    </row>
    <row r="10" ht="21" customHeight="1" spans="1:5">
      <c r="A10" s="212" t="s">
        <v>28</v>
      </c>
      <c r="B10" s="213"/>
      <c r="C10" s="214">
        <v>260</v>
      </c>
      <c r="D10" s="214">
        <v>267</v>
      </c>
      <c r="E10" s="214">
        <v>7</v>
      </c>
    </row>
    <row r="11" ht="21" customHeight="1" spans="1:5">
      <c r="A11" s="212" t="s">
        <v>29</v>
      </c>
      <c r="B11" s="213"/>
      <c r="C11" s="88">
        <f>C12+C20</f>
        <v>204</v>
      </c>
      <c r="D11" s="88">
        <f>D12+D20</f>
        <v>212</v>
      </c>
      <c r="E11" s="88">
        <f>D11-C11</f>
        <v>8</v>
      </c>
    </row>
    <row r="12" ht="21" customHeight="1" spans="1:5">
      <c r="A12" s="88" t="s">
        <v>30</v>
      </c>
      <c r="B12" s="215" t="s">
        <v>31</v>
      </c>
      <c r="C12" s="88">
        <f>C13+C18+C19</f>
        <v>82</v>
      </c>
      <c r="D12" s="88">
        <f>D13+D18+D19</f>
        <v>86</v>
      </c>
      <c r="E12" s="88">
        <f t="shared" ref="E12:E41" si="0">D12-C12</f>
        <v>4</v>
      </c>
    </row>
    <row r="13" ht="21" customHeight="1" spans="1:5">
      <c r="A13" s="88"/>
      <c r="B13" s="215" t="s">
        <v>32</v>
      </c>
      <c r="C13" s="88">
        <v>62</v>
      </c>
      <c r="D13" s="88">
        <f>SUM(D14:D17)</f>
        <v>66</v>
      </c>
      <c r="E13" s="88">
        <f t="shared" si="0"/>
        <v>4</v>
      </c>
    </row>
    <row r="14" ht="21" customHeight="1" spans="1:5">
      <c r="A14" s="88"/>
      <c r="B14" s="215" t="s">
        <v>33</v>
      </c>
      <c r="C14" s="88">
        <v>61</v>
      </c>
      <c r="D14" s="88">
        <v>65</v>
      </c>
      <c r="E14" s="88">
        <f t="shared" si="0"/>
        <v>4</v>
      </c>
    </row>
    <row r="15" ht="21" customHeight="1" spans="1:5">
      <c r="A15" s="88"/>
      <c r="B15" s="215" t="s">
        <v>34</v>
      </c>
      <c r="C15" s="88">
        <v>1</v>
      </c>
      <c r="D15" s="88">
        <v>1</v>
      </c>
      <c r="E15" s="88">
        <f t="shared" si="0"/>
        <v>0</v>
      </c>
    </row>
    <row r="16" ht="21" customHeight="1" spans="1:5">
      <c r="A16" s="88"/>
      <c r="B16" s="215" t="s">
        <v>35</v>
      </c>
      <c r="C16" s="88"/>
      <c r="D16" s="88"/>
      <c r="E16" s="88">
        <f t="shared" si="0"/>
        <v>0</v>
      </c>
    </row>
    <row r="17" ht="21" customHeight="1" spans="1:5">
      <c r="A17" s="88"/>
      <c r="B17" s="215" t="s">
        <v>36</v>
      </c>
      <c r="C17" s="88"/>
      <c r="D17" s="88"/>
      <c r="E17" s="88">
        <f t="shared" si="0"/>
        <v>0</v>
      </c>
    </row>
    <row r="18" ht="21" customHeight="1" spans="1:5">
      <c r="A18" s="88"/>
      <c r="B18" s="215" t="s">
        <v>37</v>
      </c>
      <c r="C18" s="88">
        <v>17</v>
      </c>
      <c r="D18" s="88">
        <v>17</v>
      </c>
      <c r="E18" s="88">
        <f t="shared" si="0"/>
        <v>0</v>
      </c>
    </row>
    <row r="19" ht="21" customHeight="1" spans="1:5">
      <c r="A19" s="88"/>
      <c r="B19" s="215" t="s">
        <v>38</v>
      </c>
      <c r="C19" s="88">
        <v>3</v>
      </c>
      <c r="D19" s="88">
        <v>3</v>
      </c>
      <c r="E19" s="88">
        <f t="shared" si="0"/>
        <v>0</v>
      </c>
    </row>
    <row r="20" ht="21" customHeight="1" spans="1:5">
      <c r="A20" s="88" t="s">
        <v>39</v>
      </c>
      <c r="B20" s="215" t="s">
        <v>31</v>
      </c>
      <c r="C20" s="88">
        <f>C21+C26+C27</f>
        <v>122</v>
      </c>
      <c r="D20" s="88">
        <f>D21+D26+D27</f>
        <v>126</v>
      </c>
      <c r="E20" s="88">
        <f t="shared" si="0"/>
        <v>4</v>
      </c>
    </row>
    <row r="21" ht="21" customHeight="1" spans="1:5">
      <c r="A21" s="88"/>
      <c r="B21" s="215" t="s">
        <v>32</v>
      </c>
      <c r="C21" s="88">
        <v>105</v>
      </c>
      <c r="D21" s="88">
        <f>SUM(D22:D25)</f>
        <v>109</v>
      </c>
      <c r="E21" s="88">
        <f t="shared" si="0"/>
        <v>4</v>
      </c>
    </row>
    <row r="22" ht="21" customHeight="1" spans="1:5">
      <c r="A22" s="88"/>
      <c r="B22" s="215" t="s">
        <v>33</v>
      </c>
      <c r="C22" s="88">
        <v>27</v>
      </c>
      <c r="D22" s="88">
        <v>27</v>
      </c>
      <c r="E22" s="88">
        <f t="shared" si="0"/>
        <v>0</v>
      </c>
    </row>
    <row r="23" ht="21" customHeight="1" spans="1:5">
      <c r="A23" s="88"/>
      <c r="B23" s="215" t="s">
        <v>34</v>
      </c>
      <c r="C23" s="88">
        <v>71</v>
      </c>
      <c r="D23" s="88">
        <v>75</v>
      </c>
      <c r="E23" s="88">
        <f t="shared" si="0"/>
        <v>4</v>
      </c>
    </row>
    <row r="24" ht="21" customHeight="1" spans="1:5">
      <c r="A24" s="88"/>
      <c r="B24" s="215" t="s">
        <v>35</v>
      </c>
      <c r="C24" s="88">
        <v>5</v>
      </c>
      <c r="D24" s="88">
        <v>5</v>
      </c>
      <c r="E24" s="88">
        <f t="shared" si="0"/>
        <v>0</v>
      </c>
    </row>
    <row r="25" ht="21" customHeight="1" spans="1:5">
      <c r="A25" s="88"/>
      <c r="B25" s="215" t="s">
        <v>36</v>
      </c>
      <c r="C25" s="88">
        <v>2</v>
      </c>
      <c r="D25" s="88">
        <v>2</v>
      </c>
      <c r="E25" s="88">
        <f t="shared" si="0"/>
        <v>0</v>
      </c>
    </row>
    <row r="26" ht="21" customHeight="1" spans="1:5">
      <c r="A26" s="88"/>
      <c r="B26" s="215" t="s">
        <v>37</v>
      </c>
      <c r="C26" s="88"/>
      <c r="D26" s="88"/>
      <c r="E26" s="88">
        <f t="shared" si="0"/>
        <v>0</v>
      </c>
    </row>
    <row r="27" ht="21" customHeight="1" spans="1:5">
      <c r="A27" s="88"/>
      <c r="B27" s="215" t="s">
        <v>38</v>
      </c>
      <c r="C27" s="88">
        <v>17</v>
      </c>
      <c r="D27" s="88">
        <v>17</v>
      </c>
      <c r="E27" s="88">
        <f t="shared" si="0"/>
        <v>0</v>
      </c>
    </row>
    <row r="28" ht="21" customHeight="1" spans="1:5">
      <c r="A28" s="216" t="s">
        <v>40</v>
      </c>
      <c r="B28" s="216"/>
      <c r="C28" s="88">
        <v>0</v>
      </c>
      <c r="D28" s="88">
        <v>0</v>
      </c>
      <c r="E28" s="88">
        <f t="shared" si="0"/>
        <v>0</v>
      </c>
    </row>
    <row r="29" ht="21" customHeight="1" spans="1:5">
      <c r="A29" s="212" t="s">
        <v>41</v>
      </c>
      <c r="B29" s="213"/>
      <c r="C29" s="88">
        <v>56</v>
      </c>
      <c r="D29" s="217">
        <v>55</v>
      </c>
      <c r="E29" s="88">
        <f t="shared" si="0"/>
        <v>-1</v>
      </c>
    </row>
    <row r="30" ht="21" customHeight="1" spans="1:5">
      <c r="A30" s="216" t="s">
        <v>42</v>
      </c>
      <c r="B30" s="216" t="s">
        <v>43</v>
      </c>
      <c r="C30" s="88">
        <v>15</v>
      </c>
      <c r="D30" s="88">
        <v>15</v>
      </c>
      <c r="E30" s="88">
        <f t="shared" si="0"/>
        <v>0</v>
      </c>
    </row>
    <row r="31" ht="21" customHeight="1" spans="1:5">
      <c r="A31" s="216"/>
      <c r="B31" s="216" t="s">
        <v>44</v>
      </c>
      <c r="C31" s="88">
        <v>15</v>
      </c>
      <c r="D31" s="88">
        <v>15</v>
      </c>
      <c r="E31" s="88">
        <f t="shared" si="0"/>
        <v>0</v>
      </c>
    </row>
    <row r="32" ht="21" customHeight="1" spans="1:5">
      <c r="A32" s="216" t="s">
        <v>45</v>
      </c>
      <c r="B32" s="216"/>
      <c r="C32" s="215"/>
      <c r="D32" s="88"/>
      <c r="E32" s="88">
        <f t="shared" si="0"/>
        <v>0</v>
      </c>
    </row>
    <row r="33" ht="21" customHeight="1" spans="1:5">
      <c r="A33" s="216" t="s">
        <v>46</v>
      </c>
      <c r="B33" s="216"/>
      <c r="C33" s="88">
        <v>190788</v>
      </c>
      <c r="D33" s="88">
        <v>195000</v>
      </c>
      <c r="E33" s="88">
        <f t="shared" si="0"/>
        <v>4212</v>
      </c>
    </row>
    <row r="34" ht="21" customHeight="1" spans="1:5">
      <c r="A34" s="216" t="s">
        <v>47</v>
      </c>
      <c r="B34" s="216"/>
      <c r="C34" s="88"/>
      <c r="D34" s="88"/>
      <c r="E34" s="88">
        <f t="shared" si="0"/>
        <v>0</v>
      </c>
    </row>
    <row r="35" ht="21" customHeight="1" spans="1:5">
      <c r="A35" s="216" t="s">
        <v>48</v>
      </c>
      <c r="B35" s="216"/>
      <c r="C35" s="88"/>
      <c r="D35" s="88"/>
      <c r="E35" s="88">
        <f t="shared" si="0"/>
        <v>0</v>
      </c>
    </row>
    <row r="36" ht="21" customHeight="1" spans="1:5">
      <c r="A36" s="216" t="s">
        <v>49</v>
      </c>
      <c r="B36" s="216"/>
      <c r="C36" s="88">
        <v>115</v>
      </c>
      <c r="D36" s="88">
        <v>130</v>
      </c>
      <c r="E36" s="88">
        <f t="shared" si="0"/>
        <v>15</v>
      </c>
    </row>
    <row r="37" ht="21" customHeight="1" spans="1:5">
      <c r="A37" s="216" t="s">
        <v>50</v>
      </c>
      <c r="B37" s="216"/>
      <c r="C37" s="88">
        <v>5490</v>
      </c>
      <c r="D37" s="88">
        <v>5490</v>
      </c>
      <c r="E37" s="88">
        <f t="shared" si="0"/>
        <v>0</v>
      </c>
    </row>
    <row r="38" ht="21" customHeight="1" spans="1:5">
      <c r="A38" s="216" t="s">
        <v>51</v>
      </c>
      <c r="B38" s="216"/>
      <c r="C38" s="88">
        <v>334</v>
      </c>
      <c r="D38" s="88">
        <v>377</v>
      </c>
      <c r="E38" s="88">
        <f t="shared" si="0"/>
        <v>43</v>
      </c>
    </row>
    <row r="39" ht="21" customHeight="1" spans="1:5">
      <c r="A39" s="216" t="s">
        <v>52</v>
      </c>
      <c r="B39" s="216"/>
      <c r="C39" s="88">
        <v>2.9</v>
      </c>
      <c r="D39" s="88">
        <v>2.9</v>
      </c>
      <c r="E39" s="88">
        <f t="shared" si="0"/>
        <v>0</v>
      </c>
    </row>
    <row r="40" ht="21" customHeight="1" spans="1:5">
      <c r="A40" s="216" t="s">
        <v>53</v>
      </c>
      <c r="B40" s="216"/>
      <c r="C40" s="88">
        <v>115</v>
      </c>
      <c r="D40" s="88">
        <v>130</v>
      </c>
      <c r="E40" s="88">
        <f t="shared" si="0"/>
        <v>15</v>
      </c>
    </row>
    <row r="41" ht="21" customHeight="1" spans="1:5">
      <c r="A41" s="88" t="s">
        <v>54</v>
      </c>
      <c r="B41" s="88"/>
      <c r="C41" s="88">
        <v>0</v>
      </c>
      <c r="D41" s="88">
        <v>0</v>
      </c>
      <c r="E41" s="88">
        <f t="shared" si="0"/>
        <v>0</v>
      </c>
    </row>
    <row r="42" s="204" customFormat="1" ht="27.75" customHeight="1" spans="1:5">
      <c r="A42" s="218" t="s">
        <v>55</v>
      </c>
      <c r="B42" s="218"/>
      <c r="C42" s="218"/>
      <c r="D42" s="218"/>
      <c r="E42" s="218"/>
    </row>
  </sheetData>
  <mergeCells count="25">
    <mergeCell ref="A2:E2"/>
    <mergeCell ref="B4:C4"/>
    <mergeCell ref="B5:C5"/>
    <mergeCell ref="B6:C6"/>
    <mergeCell ref="B7:C7"/>
    <mergeCell ref="B8:C8"/>
    <mergeCell ref="A9:B9"/>
    <mergeCell ref="A10:B10"/>
    <mergeCell ref="A11:B11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E42"/>
    <mergeCell ref="A12:A19"/>
    <mergeCell ref="A20:A27"/>
    <mergeCell ref="A30:A3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70" zoomScaleNormal="70" workbookViewId="0">
      <selection activeCell="I20" sqref="I20"/>
    </sheetView>
  </sheetViews>
  <sheetFormatPr defaultColWidth="9" defaultRowHeight="13.5"/>
  <cols>
    <col min="1" max="1" width="43.5" style="35" customWidth="1"/>
    <col min="2" max="2" width="15.8833333333333" style="35" customWidth="1"/>
    <col min="3" max="3" width="35" style="35" customWidth="1"/>
    <col min="4" max="4" width="15.8833333333333" style="147" customWidth="1"/>
    <col min="5" max="5" width="14.125" style="147" customWidth="1"/>
    <col min="6" max="6" width="14" style="147" customWidth="1"/>
    <col min="7" max="7" width="12.8833333333333" style="147" customWidth="1"/>
    <col min="8" max="8" width="13" style="147" customWidth="1"/>
    <col min="9" max="9" width="9.66666666666667" style="35"/>
    <col min="10" max="10" width="12.5" style="35" customWidth="1"/>
    <col min="11" max="16384" width="9" style="35"/>
  </cols>
  <sheetData>
    <row r="1" ht="21" customHeight="1" spans="1:2">
      <c r="A1" s="177" t="s">
        <v>56</v>
      </c>
      <c r="B1" s="177"/>
    </row>
    <row r="2" s="176" customFormat="1" ht="33.75" customHeight="1" spans="1:9">
      <c r="A2" s="178" t="s">
        <v>57</v>
      </c>
      <c r="B2" s="179"/>
      <c r="C2" s="179"/>
      <c r="D2" s="179"/>
      <c r="E2" s="179"/>
      <c r="F2" s="179"/>
      <c r="G2" s="179"/>
      <c r="H2" s="179"/>
      <c r="I2" s="203"/>
    </row>
    <row r="3" ht="18.75" customHeight="1" spans="1:8">
      <c r="A3" s="180" t="s">
        <v>58</v>
      </c>
      <c r="B3" s="181"/>
      <c r="C3" s="182"/>
      <c r="D3" s="154"/>
      <c r="E3" s="154"/>
      <c r="F3" s="154"/>
      <c r="G3" s="183" t="s">
        <v>59</v>
      </c>
      <c r="H3" s="183"/>
    </row>
    <row r="4" ht="21" customHeight="1" spans="1:8">
      <c r="A4" s="184" t="s">
        <v>60</v>
      </c>
      <c r="B4" s="184"/>
      <c r="C4" s="184" t="s">
        <v>61</v>
      </c>
      <c r="D4" s="184"/>
      <c r="E4" s="184"/>
      <c r="F4" s="184"/>
      <c r="G4" s="184"/>
      <c r="H4" s="184"/>
    </row>
    <row r="5" ht="21" customHeight="1" spans="1:8">
      <c r="A5" s="184" t="s">
        <v>62</v>
      </c>
      <c r="B5" s="184" t="s">
        <v>26</v>
      </c>
      <c r="C5" s="184" t="s">
        <v>63</v>
      </c>
      <c r="D5" s="184" t="s">
        <v>26</v>
      </c>
      <c r="E5" s="184" t="s">
        <v>64</v>
      </c>
      <c r="F5" s="184"/>
      <c r="G5" s="184"/>
      <c r="H5" s="184"/>
    </row>
    <row r="6" ht="25.5" customHeight="1" spans="1:8">
      <c r="A6" s="184"/>
      <c r="B6" s="184"/>
      <c r="C6" s="184"/>
      <c r="D6" s="184"/>
      <c r="E6" s="155" t="s">
        <v>65</v>
      </c>
      <c r="F6" s="155" t="s">
        <v>66</v>
      </c>
      <c r="G6" s="164" t="s">
        <v>67</v>
      </c>
      <c r="H6" s="164" t="s">
        <v>68</v>
      </c>
    </row>
    <row r="7" ht="25.5" customHeight="1" spans="1:8">
      <c r="A7" s="185" t="s">
        <v>69</v>
      </c>
      <c r="B7" s="186">
        <f>B8+B11+B17</f>
        <v>12107.5</v>
      </c>
      <c r="C7" s="187" t="s">
        <v>70</v>
      </c>
      <c r="D7" s="186">
        <f>SUM(D8:D13)</f>
        <v>12033.96</v>
      </c>
      <c r="E7" s="186">
        <f>SUM(E8:E13)</f>
        <v>17.5</v>
      </c>
      <c r="F7" s="186">
        <f>SUM(F8:F13)</f>
        <v>220</v>
      </c>
      <c r="G7" s="186"/>
      <c r="H7" s="186">
        <f>SUM(H8:H13)</f>
        <v>11796.46</v>
      </c>
    </row>
    <row r="8" ht="25.5" customHeight="1" spans="1:8">
      <c r="A8" s="188" t="s">
        <v>71</v>
      </c>
      <c r="B8" s="189">
        <f>SUM(B9:B10)</f>
        <v>237.5</v>
      </c>
      <c r="C8" s="190" t="s">
        <v>72</v>
      </c>
      <c r="D8" s="191">
        <v>11753.96</v>
      </c>
      <c r="E8" s="189">
        <v>17.5</v>
      </c>
      <c r="F8" s="189">
        <v>220</v>
      </c>
      <c r="G8" s="189"/>
      <c r="H8" s="189">
        <v>11516.46</v>
      </c>
    </row>
    <row r="9" ht="25.5" customHeight="1" spans="1:8">
      <c r="A9" s="188" t="s">
        <v>73</v>
      </c>
      <c r="B9" s="192">
        <v>17.5</v>
      </c>
      <c r="C9" s="190" t="s">
        <v>74</v>
      </c>
      <c r="D9" s="191"/>
      <c r="E9" s="189"/>
      <c r="F9" s="189"/>
      <c r="G9" s="189"/>
      <c r="H9" s="189"/>
    </row>
    <row r="10" ht="25.5" customHeight="1" spans="1:8">
      <c r="A10" s="188" t="s">
        <v>75</v>
      </c>
      <c r="B10" s="192">
        <v>220</v>
      </c>
      <c r="C10" s="190" t="s">
        <v>76</v>
      </c>
      <c r="D10" s="191"/>
      <c r="E10" s="189"/>
      <c r="F10" s="189"/>
      <c r="G10" s="189"/>
      <c r="H10" s="189"/>
    </row>
    <row r="11" ht="25.5" customHeight="1" spans="1:8">
      <c r="A11" s="188" t="s">
        <v>77</v>
      </c>
      <c r="B11" s="189">
        <f>SUM(B12:B13)</f>
        <v>11820</v>
      </c>
      <c r="C11" s="190" t="s">
        <v>78</v>
      </c>
      <c r="D11" s="193"/>
      <c r="E11" s="193"/>
      <c r="F11" s="193"/>
      <c r="G11" s="193"/>
      <c r="H11" s="193"/>
    </row>
    <row r="12" ht="25.5" customHeight="1" spans="1:8">
      <c r="A12" s="188" t="s">
        <v>79</v>
      </c>
      <c r="B12" s="192">
        <v>11820</v>
      </c>
      <c r="C12" s="190" t="s">
        <v>80</v>
      </c>
      <c r="D12" s="191"/>
      <c r="E12" s="189"/>
      <c r="F12" s="189"/>
      <c r="G12" s="189"/>
      <c r="H12" s="189"/>
    </row>
    <row r="13" ht="25.5" customHeight="1" spans="1:8">
      <c r="A13" s="188" t="s">
        <v>81</v>
      </c>
      <c r="B13" s="192"/>
      <c r="C13" s="190" t="s">
        <v>82</v>
      </c>
      <c r="D13" s="191">
        <v>280</v>
      </c>
      <c r="E13" s="189"/>
      <c r="F13" s="189"/>
      <c r="G13" s="189"/>
      <c r="H13" s="189">
        <v>280</v>
      </c>
    </row>
    <row r="14" ht="25.5" customHeight="1" spans="1:8">
      <c r="A14" s="188" t="s">
        <v>83</v>
      </c>
      <c r="B14" s="192"/>
      <c r="C14" s="190" t="s">
        <v>84</v>
      </c>
      <c r="D14" s="191"/>
      <c r="E14" s="189"/>
      <c r="F14" s="189"/>
      <c r="G14" s="189"/>
      <c r="H14" s="189"/>
    </row>
    <row r="15" ht="25.5" customHeight="1" spans="1:8">
      <c r="A15" s="188" t="s">
        <v>85</v>
      </c>
      <c r="B15" s="192"/>
      <c r="C15" s="194" t="s">
        <v>86</v>
      </c>
      <c r="D15" s="186">
        <f>SUM(D16:D18)</f>
        <v>73.54</v>
      </c>
      <c r="E15" s="186"/>
      <c r="F15" s="186"/>
      <c r="G15" s="186"/>
      <c r="H15" s="186"/>
    </row>
    <row r="16" ht="25.5" customHeight="1" spans="1:8">
      <c r="A16" s="188" t="s">
        <v>87</v>
      </c>
      <c r="B16" s="192"/>
      <c r="C16" s="188" t="s">
        <v>88</v>
      </c>
      <c r="D16" s="184"/>
      <c r="E16" s="184"/>
      <c r="F16" s="189"/>
      <c r="G16" s="189"/>
      <c r="H16" s="189"/>
    </row>
    <row r="17" ht="25.5" customHeight="1" spans="1:8">
      <c r="A17" s="188" t="s">
        <v>89</v>
      </c>
      <c r="B17" s="192">
        <v>50</v>
      </c>
      <c r="C17" s="188" t="s">
        <v>90</v>
      </c>
      <c r="D17" s="184"/>
      <c r="E17" s="184"/>
      <c r="F17" s="189"/>
      <c r="G17" s="189"/>
      <c r="H17" s="189"/>
    </row>
    <row r="18" ht="25.5" customHeight="1" spans="1:8">
      <c r="A18" s="195"/>
      <c r="B18" s="195"/>
      <c r="C18" s="188" t="s">
        <v>91</v>
      </c>
      <c r="D18" s="88">
        <v>73.54</v>
      </c>
      <c r="E18" s="88"/>
      <c r="F18" s="88"/>
      <c r="G18" s="88"/>
      <c r="H18" s="88"/>
    </row>
    <row r="19" ht="25.5" customHeight="1" spans="1:9">
      <c r="A19" s="185" t="s">
        <v>92</v>
      </c>
      <c r="B19" s="196">
        <v>-4882.37</v>
      </c>
      <c r="C19" s="194" t="s">
        <v>93</v>
      </c>
      <c r="D19" s="186">
        <f>SUM(D20:D22)</f>
        <v>-4808.83</v>
      </c>
      <c r="E19" s="186"/>
      <c r="F19" s="186"/>
      <c r="G19" s="186"/>
      <c r="H19" s="186"/>
      <c r="I19" s="35">
        <f>B19+D15</f>
        <v>-4808.83</v>
      </c>
    </row>
    <row r="20" ht="25.5" customHeight="1" spans="1:8">
      <c r="A20" s="190" t="s">
        <v>94</v>
      </c>
      <c r="B20" s="197">
        <v>204.76</v>
      </c>
      <c r="C20" s="190" t="s">
        <v>94</v>
      </c>
      <c r="D20" s="198">
        <v>204.76</v>
      </c>
      <c r="E20" s="198"/>
      <c r="F20" s="198"/>
      <c r="G20" s="198"/>
      <c r="H20" s="198"/>
    </row>
    <row r="21" ht="25.5" customHeight="1" spans="1:8">
      <c r="A21" s="190" t="s">
        <v>95</v>
      </c>
      <c r="B21" s="197"/>
      <c r="C21" s="190" t="s">
        <v>95</v>
      </c>
      <c r="D21" s="198"/>
      <c r="E21" s="198"/>
      <c r="F21" s="198"/>
      <c r="G21" s="198"/>
      <c r="H21" s="198"/>
    </row>
    <row r="22" ht="25.5" customHeight="1" spans="1:8">
      <c r="A22" s="190" t="s">
        <v>96</v>
      </c>
      <c r="B22" s="199">
        <v>-5087.13</v>
      </c>
      <c r="C22" s="190" t="s">
        <v>96</v>
      </c>
      <c r="D22" s="200">
        <v>-5013.59</v>
      </c>
      <c r="E22" s="184"/>
      <c r="F22" s="184"/>
      <c r="G22" s="184"/>
      <c r="H22" s="184"/>
    </row>
    <row r="23" ht="38" customHeight="1" spans="1:8">
      <c r="A23" s="201" t="s">
        <v>97</v>
      </c>
      <c r="B23" s="201"/>
      <c r="C23" s="180"/>
      <c r="D23" s="202"/>
      <c r="E23" s="202"/>
      <c r="F23" s="202"/>
      <c r="G23" s="202"/>
      <c r="H23" s="202"/>
    </row>
  </sheetData>
  <mergeCells count="11">
    <mergeCell ref="A1:B1"/>
    <mergeCell ref="A2:H2"/>
    <mergeCell ref="G3:H3"/>
    <mergeCell ref="A4:B4"/>
    <mergeCell ref="C4:H4"/>
    <mergeCell ref="E5:H5"/>
    <mergeCell ref="A23:B23"/>
    <mergeCell ref="A5:A6"/>
    <mergeCell ref="B5:B6"/>
    <mergeCell ref="C5:C6"/>
    <mergeCell ref="D5:D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workbookViewId="0">
      <selection activeCell="G26" sqref="G26"/>
    </sheetView>
  </sheetViews>
  <sheetFormatPr defaultColWidth="9" defaultRowHeight="13.5"/>
  <cols>
    <col min="1" max="1" width="26.2583333333333" style="35" customWidth="1"/>
    <col min="2" max="2" width="10.5" style="147" customWidth="1"/>
    <col min="3" max="3" width="13.2583333333333" style="147" customWidth="1"/>
    <col min="4" max="4" width="14" style="147" customWidth="1"/>
    <col min="5" max="5" width="13.125" style="147" customWidth="1"/>
    <col min="6" max="6" width="10.5" style="147" customWidth="1"/>
    <col min="7" max="7" width="30.5" style="35" customWidth="1"/>
    <col min="8" max="16384" width="9" style="35"/>
  </cols>
  <sheetData>
    <row r="1" spans="1:6">
      <c r="A1" s="148" t="s">
        <v>98</v>
      </c>
      <c r="B1" s="149"/>
      <c r="C1" s="149"/>
      <c r="D1" s="149"/>
      <c r="E1" s="149"/>
      <c r="F1" s="149"/>
    </row>
    <row r="2" ht="25.5" customHeight="1" spans="1:6">
      <c r="A2" s="150" t="s">
        <v>99</v>
      </c>
      <c r="B2" s="151"/>
      <c r="C2" s="151"/>
      <c r="D2" s="151"/>
      <c r="E2" s="151"/>
      <c r="F2" s="151"/>
    </row>
    <row r="3" spans="1:6">
      <c r="A3" s="152" t="s">
        <v>58</v>
      </c>
      <c r="B3" s="152"/>
      <c r="C3" s="153"/>
      <c r="D3" s="153"/>
      <c r="E3" s="154"/>
      <c r="F3" s="52" t="s">
        <v>100</v>
      </c>
    </row>
    <row r="4" customHeight="1" spans="1:6">
      <c r="A4" s="155" t="s">
        <v>101</v>
      </c>
      <c r="B4" s="155" t="s">
        <v>26</v>
      </c>
      <c r="C4" s="155" t="s">
        <v>64</v>
      </c>
      <c r="D4" s="155"/>
      <c r="E4" s="155"/>
      <c r="F4" s="155"/>
    </row>
    <row r="5" ht="29.25" customHeight="1" spans="1:6">
      <c r="A5" s="155"/>
      <c r="B5" s="155"/>
      <c r="C5" s="155" t="s">
        <v>65</v>
      </c>
      <c r="D5" s="155" t="s">
        <v>66</v>
      </c>
      <c r="E5" s="155" t="s">
        <v>67</v>
      </c>
      <c r="F5" s="155" t="s">
        <v>68</v>
      </c>
    </row>
    <row r="6" s="145" customFormat="1" ht="14.25" customHeight="1" spans="1:6">
      <c r="A6" s="156" t="s">
        <v>102</v>
      </c>
      <c r="B6" s="157">
        <f>B7+B77+B78+B79+B80+B81</f>
        <v>12033.96</v>
      </c>
      <c r="C6" s="157">
        <f>C7+C77+C78+C79+C80+C81</f>
        <v>17.5</v>
      </c>
      <c r="D6" s="157">
        <f>D7+D77+D78+D79+D80+D81</f>
        <v>220</v>
      </c>
      <c r="E6" s="157"/>
      <c r="F6" s="157">
        <f>F7+F77+F78+F79+F80+F81</f>
        <v>11796.46</v>
      </c>
    </row>
    <row r="7" ht="14.25" customHeight="1" spans="1:6">
      <c r="A7" s="158" t="s">
        <v>103</v>
      </c>
      <c r="B7" s="159">
        <f>B8+B20+B49+B60</f>
        <v>11753.96</v>
      </c>
      <c r="C7" s="159">
        <f>C8+C20+C49+C60</f>
        <v>17.5</v>
      </c>
      <c r="D7" s="159">
        <f>D8+D20+D49+D60</f>
        <v>220</v>
      </c>
      <c r="E7" s="159"/>
      <c r="F7" s="159">
        <f>F8+F20+F49+F60</f>
        <v>11516.46</v>
      </c>
    </row>
    <row r="8" ht="14.25" customHeight="1" spans="1:6">
      <c r="A8" s="160" t="s">
        <v>104</v>
      </c>
      <c r="B8" s="161">
        <f>SUM(B9:B19)</f>
        <v>6049.25</v>
      </c>
      <c r="C8" s="162"/>
      <c r="D8" s="162"/>
      <c r="E8" s="162"/>
      <c r="F8" s="162">
        <f>SUM(F9:F19)</f>
        <v>6049.25</v>
      </c>
    </row>
    <row r="9" ht="14.25" customHeight="1" spans="1:6">
      <c r="A9" s="163" t="s">
        <v>105</v>
      </c>
      <c r="B9" s="162">
        <v>473</v>
      </c>
      <c r="C9" s="164"/>
      <c r="D9" s="164"/>
      <c r="E9" s="164"/>
      <c r="F9" s="162">
        <v>473</v>
      </c>
    </row>
    <row r="10" ht="14.25" customHeight="1" spans="1:6">
      <c r="A10" s="163" t="s">
        <v>106</v>
      </c>
      <c r="B10" s="162">
        <v>210</v>
      </c>
      <c r="C10" s="164"/>
      <c r="D10" s="164"/>
      <c r="E10" s="164"/>
      <c r="F10" s="162">
        <v>210</v>
      </c>
    </row>
    <row r="11" ht="14.25" customHeight="1" spans="1:6">
      <c r="A11" s="163" t="s">
        <v>107</v>
      </c>
      <c r="B11" s="162"/>
      <c r="C11" s="164"/>
      <c r="D11" s="164"/>
      <c r="E11" s="164"/>
      <c r="F11" s="162"/>
    </row>
    <row r="12" ht="14.25" customHeight="1" spans="1:6">
      <c r="A12" s="163" t="s">
        <v>108</v>
      </c>
      <c r="B12" s="165">
        <v>2000</v>
      </c>
      <c r="C12" s="164"/>
      <c r="D12" s="164"/>
      <c r="E12" s="164"/>
      <c r="F12" s="165">
        <v>2000</v>
      </c>
    </row>
    <row r="13" ht="14.25" customHeight="1" spans="1:6">
      <c r="A13" s="163" t="s">
        <v>109</v>
      </c>
      <c r="B13" s="162">
        <v>158</v>
      </c>
      <c r="C13" s="164"/>
      <c r="D13" s="164"/>
      <c r="E13" s="164"/>
      <c r="F13" s="162">
        <v>158</v>
      </c>
    </row>
    <row r="14" ht="14.25" customHeight="1" spans="1:6">
      <c r="A14" s="163" t="s">
        <v>110</v>
      </c>
      <c r="B14" s="162">
        <v>80</v>
      </c>
      <c r="C14" s="164"/>
      <c r="D14" s="164"/>
      <c r="E14" s="164"/>
      <c r="F14" s="162">
        <v>80</v>
      </c>
    </row>
    <row r="15" ht="14.25" customHeight="1" spans="1:6">
      <c r="A15" s="163" t="s">
        <v>111</v>
      </c>
      <c r="B15" s="162">
        <v>86</v>
      </c>
      <c r="C15" s="164"/>
      <c r="D15" s="164"/>
      <c r="E15" s="164"/>
      <c r="F15" s="162">
        <v>86</v>
      </c>
    </row>
    <row r="16" ht="14.25" customHeight="1" spans="1:6">
      <c r="A16" s="163" t="s">
        <v>112</v>
      </c>
      <c r="B16" s="162">
        <v>14</v>
      </c>
      <c r="C16" s="164"/>
      <c r="D16" s="164"/>
      <c r="E16" s="164"/>
      <c r="F16" s="162">
        <v>14</v>
      </c>
    </row>
    <row r="17" ht="14.25" customHeight="1" spans="1:6">
      <c r="A17" s="163" t="s">
        <v>113</v>
      </c>
      <c r="B17" s="162">
        <v>115</v>
      </c>
      <c r="C17" s="164"/>
      <c r="D17" s="164"/>
      <c r="E17" s="164"/>
      <c r="F17" s="162">
        <v>115</v>
      </c>
    </row>
    <row r="18" ht="14.25" customHeight="1" spans="1:6">
      <c r="A18" s="163" t="s">
        <v>114</v>
      </c>
      <c r="B18" s="162">
        <v>13.25</v>
      </c>
      <c r="C18" s="164"/>
      <c r="D18" s="164"/>
      <c r="E18" s="164"/>
      <c r="F18" s="162">
        <v>13.25</v>
      </c>
    </row>
    <row r="19" ht="14.25" customHeight="1" spans="1:6">
      <c r="A19" s="163" t="s">
        <v>115</v>
      </c>
      <c r="B19" s="165">
        <v>2900</v>
      </c>
      <c r="C19" s="164"/>
      <c r="D19" s="164"/>
      <c r="E19" s="164"/>
      <c r="F19" s="165">
        <v>2900</v>
      </c>
    </row>
    <row r="20" ht="14.25" customHeight="1" spans="1:6">
      <c r="A20" s="160" t="s">
        <v>116</v>
      </c>
      <c r="B20" s="161">
        <f>B21+B22+B23+B24+B25+B26+B27+B28+B29+B30+B31+B32+B33+B34+B43+B44+B45+B46+B48</f>
        <v>4226.28</v>
      </c>
      <c r="C20" s="161"/>
      <c r="D20" s="161"/>
      <c r="E20" s="161"/>
      <c r="F20" s="161">
        <f>F21+F22+F23+F24+F25+F26+F27+F28+F29+F30+F31+F32+F33+F34+F43+F44+F45+F46+F48</f>
        <v>4226.28</v>
      </c>
    </row>
    <row r="21" ht="14.25" customHeight="1" spans="1:6">
      <c r="A21" s="163" t="s">
        <v>117</v>
      </c>
      <c r="B21" s="165">
        <v>4.3</v>
      </c>
      <c r="C21" s="164"/>
      <c r="D21" s="164"/>
      <c r="E21" s="164"/>
      <c r="F21" s="165">
        <v>4.3</v>
      </c>
    </row>
    <row r="22" ht="14.25" customHeight="1" spans="1:6">
      <c r="A22" s="163" t="s">
        <v>118</v>
      </c>
      <c r="B22" s="165">
        <v>5</v>
      </c>
      <c r="C22" s="164"/>
      <c r="D22" s="164"/>
      <c r="E22" s="164"/>
      <c r="F22" s="165">
        <v>5</v>
      </c>
    </row>
    <row r="23" ht="14.25" customHeight="1" spans="1:6">
      <c r="A23" s="163" t="s">
        <v>119</v>
      </c>
      <c r="B23" s="162">
        <v>0.48</v>
      </c>
      <c r="C23" s="164"/>
      <c r="D23" s="164"/>
      <c r="E23" s="164"/>
      <c r="F23" s="162">
        <v>0.48</v>
      </c>
    </row>
    <row r="24" ht="14.25" customHeight="1" spans="1:6">
      <c r="A24" s="163" t="s">
        <v>120</v>
      </c>
      <c r="B24" s="165">
        <v>5</v>
      </c>
      <c r="C24" s="166"/>
      <c r="D24" s="166"/>
      <c r="E24" s="166"/>
      <c r="F24" s="165">
        <v>5</v>
      </c>
    </row>
    <row r="25" ht="14.25" customHeight="1" spans="1:6">
      <c r="A25" s="163" t="s">
        <v>121</v>
      </c>
      <c r="B25" s="165">
        <v>95</v>
      </c>
      <c r="C25" s="166"/>
      <c r="D25" s="166"/>
      <c r="E25" s="166"/>
      <c r="F25" s="165">
        <v>95</v>
      </c>
    </row>
    <row r="26" ht="14.25" customHeight="1" spans="1:6">
      <c r="A26" s="163" t="s">
        <v>122</v>
      </c>
      <c r="B26" s="165">
        <v>70</v>
      </c>
      <c r="C26" s="166"/>
      <c r="D26" s="166"/>
      <c r="E26" s="166"/>
      <c r="F26" s="165">
        <v>70</v>
      </c>
    </row>
    <row r="27" ht="14.25" customHeight="1" spans="1:6">
      <c r="A27" s="163" t="s">
        <v>123</v>
      </c>
      <c r="B27" s="165">
        <v>115</v>
      </c>
      <c r="C27" s="166"/>
      <c r="D27" s="166"/>
      <c r="E27" s="166"/>
      <c r="F27" s="165">
        <v>115</v>
      </c>
    </row>
    <row r="28" ht="14.25" customHeight="1" spans="1:6">
      <c r="A28" s="163" t="s">
        <v>124</v>
      </c>
      <c r="B28" s="162">
        <v>33</v>
      </c>
      <c r="C28" s="164"/>
      <c r="D28" s="164"/>
      <c r="E28" s="164"/>
      <c r="F28" s="162">
        <v>33</v>
      </c>
    </row>
    <row r="29" ht="14.25" customHeight="1" spans="1:6">
      <c r="A29" s="163" t="s">
        <v>125</v>
      </c>
      <c r="B29" s="162">
        <v>180</v>
      </c>
      <c r="C29" s="164"/>
      <c r="D29" s="164"/>
      <c r="E29" s="164"/>
      <c r="F29" s="162">
        <v>180</v>
      </c>
    </row>
    <row r="30" ht="14.25" customHeight="1" spans="1:6">
      <c r="A30" s="163" t="s">
        <v>126</v>
      </c>
      <c r="B30" s="165">
        <v>100</v>
      </c>
      <c r="C30" s="166"/>
      <c r="D30" s="166"/>
      <c r="E30" s="166"/>
      <c r="F30" s="165">
        <v>100</v>
      </c>
    </row>
    <row r="31" ht="14.25" customHeight="1" spans="1:6">
      <c r="A31" s="163" t="s">
        <v>127</v>
      </c>
      <c r="B31" s="165">
        <v>6</v>
      </c>
      <c r="C31" s="166"/>
      <c r="D31" s="166"/>
      <c r="E31" s="166"/>
      <c r="F31" s="165">
        <v>6</v>
      </c>
    </row>
    <row r="32" ht="14.25" customHeight="1" spans="1:6">
      <c r="A32" s="163" t="s">
        <v>128</v>
      </c>
      <c r="B32" s="165">
        <v>16</v>
      </c>
      <c r="C32" s="166"/>
      <c r="D32" s="166"/>
      <c r="E32" s="166"/>
      <c r="F32" s="165">
        <v>16</v>
      </c>
    </row>
    <row r="33" ht="14.25" customHeight="1" spans="1:6">
      <c r="A33" s="163" t="s">
        <v>129</v>
      </c>
      <c r="B33" s="165">
        <v>2.5</v>
      </c>
      <c r="C33" s="166"/>
      <c r="D33" s="166"/>
      <c r="E33" s="166"/>
      <c r="F33" s="165">
        <v>2.5</v>
      </c>
    </row>
    <row r="34" ht="14.25" customHeight="1" spans="1:6">
      <c r="A34" s="163" t="s">
        <v>130</v>
      </c>
      <c r="B34" s="162">
        <f>B35+B37+B41+B42</f>
        <v>3031.5</v>
      </c>
      <c r="C34" s="162"/>
      <c r="D34" s="162"/>
      <c r="E34" s="162"/>
      <c r="F34" s="162">
        <f>F35+F37+F41+F42</f>
        <v>3031.5</v>
      </c>
    </row>
    <row r="35" s="133" customFormat="1" ht="14.25" customHeight="1" spans="1:9">
      <c r="A35" s="167" t="s">
        <v>131</v>
      </c>
      <c r="B35" s="162">
        <f>SUM(B36:B36)</f>
        <v>90</v>
      </c>
      <c r="C35" s="168"/>
      <c r="D35" s="168"/>
      <c r="E35" s="169"/>
      <c r="F35" s="162">
        <v>90</v>
      </c>
      <c r="G35" s="35"/>
      <c r="H35" s="35"/>
      <c r="I35" s="35"/>
    </row>
    <row r="36" s="133" customFormat="1" ht="14.25" customHeight="1" spans="1:9">
      <c r="A36" s="167" t="s">
        <v>132</v>
      </c>
      <c r="B36" s="162">
        <v>90</v>
      </c>
      <c r="C36" s="170"/>
      <c r="D36" s="168"/>
      <c r="E36" s="169"/>
      <c r="F36" s="162">
        <v>90</v>
      </c>
      <c r="G36" s="35"/>
      <c r="H36" s="35"/>
      <c r="I36" s="35"/>
    </row>
    <row r="37" s="133" customFormat="1" ht="14.25" customHeight="1" spans="1:9">
      <c r="A37" s="167" t="s">
        <v>133</v>
      </c>
      <c r="B37" s="162">
        <f>SUM(B38:B40)</f>
        <v>2711.5</v>
      </c>
      <c r="C37" s="162"/>
      <c r="D37" s="162"/>
      <c r="E37" s="162"/>
      <c r="F37" s="162">
        <f>SUM(F38:F40)</f>
        <v>2711.5</v>
      </c>
      <c r="G37" s="35"/>
      <c r="H37" s="35"/>
      <c r="I37" s="35"/>
    </row>
    <row r="38" s="133" customFormat="1" ht="14.25" customHeight="1" spans="1:9">
      <c r="A38" s="167" t="s">
        <v>134</v>
      </c>
      <c r="B38" s="162">
        <v>8</v>
      </c>
      <c r="C38" s="162"/>
      <c r="D38" s="162"/>
      <c r="E38" s="162"/>
      <c r="F38" s="162">
        <v>8</v>
      </c>
      <c r="G38" s="35"/>
      <c r="H38" s="35"/>
      <c r="I38" s="35"/>
    </row>
    <row r="39" s="133" customFormat="1" ht="14.25" customHeight="1" spans="1:9">
      <c r="A39" s="167" t="s">
        <v>135</v>
      </c>
      <c r="B39" s="162">
        <v>3.5</v>
      </c>
      <c r="C39" s="162"/>
      <c r="D39" s="162"/>
      <c r="E39" s="162"/>
      <c r="F39" s="162">
        <v>3.5</v>
      </c>
      <c r="G39" s="35"/>
      <c r="H39" s="35"/>
      <c r="I39" s="35"/>
    </row>
    <row r="40" s="133" customFormat="1" ht="14.25" customHeight="1" spans="1:9">
      <c r="A40" s="167" t="s">
        <v>136</v>
      </c>
      <c r="B40" s="162">
        <v>2700</v>
      </c>
      <c r="C40" s="162"/>
      <c r="D40" s="162"/>
      <c r="E40" s="162"/>
      <c r="F40" s="162">
        <v>2700</v>
      </c>
      <c r="G40" s="35"/>
      <c r="H40" s="35"/>
      <c r="I40" s="35"/>
    </row>
    <row r="41" s="133" customFormat="1" ht="14.25" customHeight="1" spans="1:9">
      <c r="A41" s="167" t="s">
        <v>137</v>
      </c>
      <c r="B41" s="162">
        <v>100</v>
      </c>
      <c r="C41" s="162"/>
      <c r="D41" s="162"/>
      <c r="E41" s="162"/>
      <c r="F41" s="162">
        <v>100</v>
      </c>
      <c r="G41" s="35"/>
      <c r="H41" s="35"/>
      <c r="I41" s="35"/>
    </row>
    <row r="42" s="133" customFormat="1" ht="14.25" customHeight="1" spans="1:9">
      <c r="A42" s="167" t="s">
        <v>138</v>
      </c>
      <c r="B42" s="162">
        <v>130</v>
      </c>
      <c r="C42" s="162"/>
      <c r="D42" s="162"/>
      <c r="E42" s="162"/>
      <c r="F42" s="162">
        <v>130</v>
      </c>
      <c r="G42" s="35"/>
      <c r="H42" s="35"/>
      <c r="I42" s="35"/>
    </row>
    <row r="43" ht="14.25" customHeight="1" spans="1:6">
      <c r="A43" s="163" t="s">
        <v>139</v>
      </c>
      <c r="B43" s="165">
        <v>20</v>
      </c>
      <c r="C43" s="166"/>
      <c r="D43" s="166"/>
      <c r="E43" s="166"/>
      <c r="F43" s="165">
        <v>20</v>
      </c>
    </row>
    <row r="44" ht="14.25" customHeight="1" spans="1:6">
      <c r="A44" s="163" t="s">
        <v>140</v>
      </c>
      <c r="B44" s="165">
        <v>30</v>
      </c>
      <c r="C44" s="166"/>
      <c r="D44" s="166"/>
      <c r="E44" s="166"/>
      <c r="F44" s="165">
        <v>30</v>
      </c>
    </row>
    <row r="45" ht="14.25" customHeight="1" spans="1:6">
      <c r="A45" s="163" t="s">
        <v>141</v>
      </c>
      <c r="B45" s="162">
        <v>60</v>
      </c>
      <c r="C45" s="164"/>
      <c r="D45" s="164"/>
      <c r="E45" s="164"/>
      <c r="F45" s="162">
        <v>60</v>
      </c>
    </row>
    <row r="46" ht="14.25" customHeight="1" spans="1:6">
      <c r="A46" s="163" t="s">
        <v>142</v>
      </c>
      <c r="B46" s="162">
        <v>2.5</v>
      </c>
      <c r="C46" s="164"/>
      <c r="D46" s="164"/>
      <c r="E46" s="164"/>
      <c r="F46" s="162">
        <v>2.5</v>
      </c>
    </row>
    <row r="47" ht="14.25" customHeight="1" spans="1:6">
      <c r="A47" s="163" t="s">
        <v>143</v>
      </c>
      <c r="B47" s="162"/>
      <c r="C47" s="164"/>
      <c r="D47" s="164"/>
      <c r="E47" s="164"/>
      <c r="F47" s="162"/>
    </row>
    <row r="48" ht="14.25" customHeight="1" spans="1:6">
      <c r="A48" s="163" t="s">
        <v>144</v>
      </c>
      <c r="B48" s="162">
        <v>450</v>
      </c>
      <c r="C48" s="164"/>
      <c r="D48" s="164"/>
      <c r="E48" s="164"/>
      <c r="F48" s="162">
        <v>450</v>
      </c>
    </row>
    <row r="49" ht="14.25" customHeight="1" spans="1:6">
      <c r="A49" s="160" t="s">
        <v>145</v>
      </c>
      <c r="B49" s="161">
        <f>SUM(B50:B59)</f>
        <v>102.63</v>
      </c>
      <c r="C49" s="171">
        <f>SUM(C50:C59)</f>
        <v>17.5</v>
      </c>
      <c r="D49" s="171"/>
      <c r="E49" s="171"/>
      <c r="F49" s="171">
        <f>SUM(F51:F59)</f>
        <v>85.13</v>
      </c>
    </row>
    <row r="50" ht="14.25" customHeight="1" spans="1:6">
      <c r="A50" s="163" t="s">
        <v>146</v>
      </c>
      <c r="B50" s="162"/>
      <c r="C50" s="164"/>
      <c r="D50" s="72"/>
      <c r="E50" s="164"/>
      <c r="F50" s="164"/>
    </row>
    <row r="51" ht="14.25" customHeight="1" spans="1:6">
      <c r="A51" s="163" t="s">
        <v>147</v>
      </c>
      <c r="B51" s="165">
        <v>74.53</v>
      </c>
      <c r="C51" s="166">
        <v>17.5</v>
      </c>
      <c r="D51" s="72"/>
      <c r="E51" s="164"/>
      <c r="F51" s="164">
        <v>57.03</v>
      </c>
    </row>
    <row r="52" ht="14.25" customHeight="1" spans="1:6">
      <c r="A52" s="163" t="s">
        <v>148</v>
      </c>
      <c r="B52" s="162"/>
      <c r="C52" s="164"/>
      <c r="D52" s="72"/>
      <c r="E52" s="164"/>
      <c r="F52" s="164"/>
    </row>
    <row r="53" ht="14.25" customHeight="1" spans="1:6">
      <c r="A53" s="163" t="s">
        <v>149</v>
      </c>
      <c r="B53" s="162"/>
      <c r="C53" s="164"/>
      <c r="D53" s="72"/>
      <c r="E53" s="164"/>
      <c r="F53" s="164"/>
    </row>
    <row r="54" ht="14.25" customHeight="1" spans="1:6">
      <c r="A54" s="163" t="s">
        <v>150</v>
      </c>
      <c r="B54" s="162"/>
      <c r="C54" s="164"/>
      <c r="D54" s="72"/>
      <c r="E54" s="164"/>
      <c r="F54" s="164"/>
    </row>
    <row r="55" ht="14.25" customHeight="1" spans="1:6">
      <c r="A55" s="163" t="s">
        <v>151</v>
      </c>
      <c r="B55" s="162"/>
      <c r="C55" s="164"/>
      <c r="D55" s="72"/>
      <c r="E55" s="164"/>
      <c r="F55" s="164"/>
    </row>
    <row r="56" ht="14.25" customHeight="1" spans="1:6">
      <c r="A56" s="163" t="s">
        <v>152</v>
      </c>
      <c r="B56" s="162"/>
      <c r="C56" s="164"/>
      <c r="D56" s="72"/>
      <c r="E56" s="164"/>
      <c r="F56" s="164"/>
    </row>
    <row r="57" ht="14.25" customHeight="1" spans="1:6">
      <c r="A57" s="163" t="s">
        <v>153</v>
      </c>
      <c r="B57" s="162"/>
      <c r="C57" s="164"/>
      <c r="D57" s="164"/>
      <c r="E57" s="164"/>
      <c r="F57" s="164"/>
    </row>
    <row r="58" ht="14.25" customHeight="1" spans="1:6">
      <c r="A58" s="163" t="s">
        <v>154</v>
      </c>
      <c r="B58" s="162">
        <v>6</v>
      </c>
      <c r="C58" s="164"/>
      <c r="D58" s="164"/>
      <c r="E58" s="164"/>
      <c r="F58" s="162">
        <v>6</v>
      </c>
    </row>
    <row r="59" ht="14.25" customHeight="1" spans="1:6">
      <c r="A59" s="163" t="s">
        <v>155</v>
      </c>
      <c r="B59" s="162">
        <v>22.1</v>
      </c>
      <c r="C59" s="164"/>
      <c r="D59" s="155"/>
      <c r="E59" s="155"/>
      <c r="F59" s="162">
        <v>22.1</v>
      </c>
    </row>
    <row r="60" ht="14.25" customHeight="1" spans="1:6">
      <c r="A60" s="160" t="s">
        <v>156</v>
      </c>
      <c r="B60" s="161">
        <f>SUM(B61:B76)</f>
        <v>1375.8</v>
      </c>
      <c r="C60" s="171"/>
      <c r="D60" s="171">
        <f>SUM(D61:D76)</f>
        <v>220</v>
      </c>
      <c r="E60" s="171"/>
      <c r="F60" s="171">
        <f>SUM(F61:F76)</f>
        <v>1155.8</v>
      </c>
    </row>
    <row r="61" ht="14.25" customHeight="1" spans="1:6">
      <c r="A61" s="163" t="s">
        <v>157</v>
      </c>
      <c r="B61" s="162"/>
      <c r="C61" s="171"/>
      <c r="D61" s="171"/>
      <c r="E61" s="171"/>
      <c r="F61" s="171"/>
    </row>
    <row r="62" ht="14.25" customHeight="1" spans="1:6">
      <c r="A62" s="163" t="s">
        <v>158</v>
      </c>
      <c r="B62" s="165">
        <v>74.8</v>
      </c>
      <c r="C62" s="171"/>
      <c r="D62" s="171"/>
      <c r="E62" s="171"/>
      <c r="F62" s="171">
        <v>74.8</v>
      </c>
    </row>
    <row r="63" ht="14.25" customHeight="1" spans="1:6">
      <c r="A63" s="163" t="s">
        <v>159</v>
      </c>
      <c r="B63" s="165">
        <v>360</v>
      </c>
      <c r="C63" s="171"/>
      <c r="D63" s="171">
        <v>110</v>
      </c>
      <c r="E63" s="171"/>
      <c r="F63" s="171">
        <v>250</v>
      </c>
    </row>
    <row r="64" ht="14.25" customHeight="1" spans="1:6">
      <c r="A64" s="163" t="s">
        <v>160</v>
      </c>
      <c r="B64" s="165"/>
      <c r="C64" s="171"/>
      <c r="D64" s="171"/>
      <c r="E64" s="171"/>
      <c r="F64" s="171"/>
    </row>
    <row r="65" ht="14.25" customHeight="1" spans="1:6">
      <c r="A65" s="163" t="s">
        <v>161</v>
      </c>
      <c r="B65" s="165">
        <v>891</v>
      </c>
      <c r="C65" s="171"/>
      <c r="D65" s="171">
        <v>100</v>
      </c>
      <c r="E65" s="171"/>
      <c r="F65" s="171">
        <v>791</v>
      </c>
    </row>
    <row r="66" ht="14.25" customHeight="1" spans="1:6">
      <c r="A66" s="163" t="s">
        <v>162</v>
      </c>
      <c r="B66" s="165"/>
      <c r="C66" s="171"/>
      <c r="D66" s="171"/>
      <c r="E66" s="171"/>
      <c r="F66" s="171"/>
    </row>
    <row r="67" ht="14.25" customHeight="1" spans="1:6">
      <c r="A67" s="163" t="s">
        <v>163</v>
      </c>
      <c r="B67" s="165"/>
      <c r="C67" s="164"/>
      <c r="D67" s="164"/>
      <c r="E67" s="164"/>
      <c r="F67" s="164"/>
    </row>
    <row r="68" ht="14.25" customHeight="1" spans="1:6">
      <c r="A68" s="163" t="s">
        <v>164</v>
      </c>
      <c r="B68" s="165"/>
      <c r="C68" s="164"/>
      <c r="D68" s="164"/>
      <c r="E68" s="164"/>
      <c r="F68" s="164"/>
    </row>
    <row r="69" ht="14.25" customHeight="1" spans="1:6">
      <c r="A69" s="163" t="s">
        <v>165</v>
      </c>
      <c r="B69" s="165"/>
      <c r="C69" s="164"/>
      <c r="D69" s="164"/>
      <c r="E69" s="164"/>
      <c r="F69" s="164"/>
    </row>
    <row r="70" ht="14.25" customHeight="1" spans="1:6">
      <c r="A70" s="163" t="s">
        <v>166</v>
      </c>
      <c r="B70" s="165"/>
      <c r="C70" s="164"/>
      <c r="D70" s="164"/>
      <c r="E70" s="164"/>
      <c r="F70" s="164"/>
    </row>
    <row r="71" s="146" customFormat="1" ht="14.25" customHeight="1" spans="1:9">
      <c r="A71" s="163" t="s">
        <v>167</v>
      </c>
      <c r="B71" s="165"/>
      <c r="C71" s="155"/>
      <c r="D71" s="155"/>
      <c r="E71" s="155"/>
      <c r="F71" s="155"/>
      <c r="G71" s="35"/>
      <c r="H71" s="35"/>
      <c r="I71" s="35"/>
    </row>
    <row r="72" ht="14.25" customHeight="1" spans="1:6">
      <c r="A72" s="163" t="s">
        <v>168</v>
      </c>
      <c r="B72" s="165"/>
      <c r="C72" s="155"/>
      <c r="D72" s="155"/>
      <c r="E72" s="155"/>
      <c r="F72" s="155"/>
    </row>
    <row r="73" ht="14.25" customHeight="1" spans="1:6">
      <c r="A73" s="163" t="s">
        <v>169</v>
      </c>
      <c r="B73" s="165"/>
      <c r="C73" s="155"/>
      <c r="D73" s="155"/>
      <c r="E73" s="155"/>
      <c r="F73" s="155"/>
    </row>
    <row r="74" ht="14.25" customHeight="1" spans="1:6">
      <c r="A74" s="163" t="s">
        <v>170</v>
      </c>
      <c r="B74" s="165"/>
      <c r="C74" s="155"/>
      <c r="D74" s="155"/>
      <c r="E74" s="155"/>
      <c r="F74" s="155"/>
    </row>
    <row r="75" ht="14.25" customHeight="1" spans="1:6">
      <c r="A75" s="163" t="s">
        <v>171</v>
      </c>
      <c r="B75" s="165"/>
      <c r="C75" s="155"/>
      <c r="D75" s="155"/>
      <c r="E75" s="155"/>
      <c r="F75" s="155"/>
    </row>
    <row r="76" ht="14.25" customHeight="1" spans="1:6">
      <c r="A76" s="163" t="s">
        <v>172</v>
      </c>
      <c r="B76" s="165">
        <v>50</v>
      </c>
      <c r="C76" s="155"/>
      <c r="D76" s="155">
        <v>10</v>
      </c>
      <c r="E76" s="155"/>
      <c r="F76" s="155">
        <v>40</v>
      </c>
    </row>
    <row r="77" ht="14.25" customHeight="1" spans="1:6">
      <c r="A77" s="172" t="s">
        <v>173</v>
      </c>
      <c r="B77" s="173"/>
      <c r="C77" s="174"/>
      <c r="D77" s="174"/>
      <c r="E77" s="174"/>
      <c r="F77" s="174"/>
    </row>
    <row r="78" ht="14.25" customHeight="1" spans="1:6">
      <c r="A78" s="172" t="s">
        <v>174</v>
      </c>
      <c r="B78" s="173"/>
      <c r="C78" s="174"/>
      <c r="D78" s="174"/>
      <c r="E78" s="174"/>
      <c r="F78" s="174"/>
    </row>
    <row r="79" ht="14.25" customHeight="1" spans="1:6">
      <c r="A79" s="172" t="s">
        <v>175</v>
      </c>
      <c r="B79" s="173"/>
      <c r="C79" s="174"/>
      <c r="D79" s="174"/>
      <c r="E79" s="174"/>
      <c r="F79" s="174"/>
    </row>
    <row r="80" ht="14.25" customHeight="1" spans="1:6">
      <c r="A80" s="172" t="s">
        <v>176</v>
      </c>
      <c r="B80" s="173"/>
      <c r="C80" s="174"/>
      <c r="D80" s="174"/>
      <c r="E80" s="174"/>
      <c r="F80" s="174"/>
    </row>
    <row r="81" ht="14.25" customHeight="1" spans="1:6">
      <c r="A81" s="172" t="s">
        <v>177</v>
      </c>
      <c r="B81" s="173">
        <f>SUM(B82:B85)</f>
        <v>280</v>
      </c>
      <c r="C81" s="173"/>
      <c r="D81" s="173"/>
      <c r="E81" s="173"/>
      <c r="F81" s="173">
        <v>280</v>
      </c>
    </row>
    <row r="82" ht="14.25" customHeight="1" spans="1:6">
      <c r="A82" s="163" t="s">
        <v>178</v>
      </c>
      <c r="B82" s="173"/>
      <c r="C82" s="173"/>
      <c r="D82" s="173"/>
      <c r="E82" s="173"/>
      <c r="F82" s="173"/>
    </row>
    <row r="83" ht="14.25" customHeight="1" spans="1:6">
      <c r="A83" s="163" t="s">
        <v>179</v>
      </c>
      <c r="B83" s="162"/>
      <c r="C83" s="155"/>
      <c r="D83" s="164"/>
      <c r="E83" s="155"/>
      <c r="F83" s="155"/>
    </row>
    <row r="84" ht="14.25" customHeight="1" spans="1:6">
      <c r="A84" s="163" t="s">
        <v>180</v>
      </c>
      <c r="B84" s="162"/>
      <c r="C84" s="155"/>
      <c r="D84" s="164"/>
      <c r="E84" s="155"/>
      <c r="F84" s="155"/>
    </row>
    <row r="85" ht="14.25" customHeight="1" spans="1:6">
      <c r="A85" s="163" t="s">
        <v>181</v>
      </c>
      <c r="B85" s="162">
        <v>280</v>
      </c>
      <c r="C85" s="155"/>
      <c r="D85" s="164"/>
      <c r="E85" s="155"/>
      <c r="F85" s="155">
        <v>280</v>
      </c>
    </row>
    <row r="86" ht="25.5" customHeight="1" spans="1:6">
      <c r="A86" s="175" t="s">
        <v>97</v>
      </c>
      <c r="B86" s="175"/>
      <c r="C86" s="175"/>
      <c r="D86" s="175"/>
      <c r="E86" s="175"/>
      <c r="F86" s="175"/>
    </row>
  </sheetData>
  <mergeCells count="6">
    <mergeCell ref="A2:F2"/>
    <mergeCell ref="A3:B3"/>
    <mergeCell ref="C4:F4"/>
    <mergeCell ref="A86:F86"/>
    <mergeCell ref="A4:A5"/>
    <mergeCell ref="B4:B5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zoomScale="80" zoomScaleNormal="80" workbookViewId="0">
      <selection activeCell="P16" sqref="P16"/>
    </sheetView>
  </sheetViews>
  <sheetFormatPr defaultColWidth="9" defaultRowHeight="13.5"/>
  <cols>
    <col min="1" max="1" width="20.3833333333333" customWidth="1"/>
    <col min="2" max="3" width="10.625" customWidth="1"/>
    <col min="4" max="4" width="6.625" customWidth="1"/>
    <col min="5" max="5" width="7" customWidth="1"/>
    <col min="11" max="11" width="10" customWidth="1"/>
    <col min="14" max="14" width="28.4333333333333" customWidth="1"/>
  </cols>
  <sheetData>
    <row r="1" spans="1:1">
      <c r="A1" t="s">
        <v>182</v>
      </c>
    </row>
    <row r="2" ht="23.25" customHeight="1" spans="1:13">
      <c r="A2" s="90" t="s">
        <v>183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>
      <c r="A3" s="92" t="s">
        <v>184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 t="s">
        <v>185</v>
      </c>
      <c r="M3" s="133" t="s">
        <v>186</v>
      </c>
    </row>
    <row r="4" s="33" customFormat="1" ht="12" spans="1:13">
      <c r="A4" s="94" t="s">
        <v>187</v>
      </c>
      <c r="B4" s="95" t="s">
        <v>188</v>
      </c>
      <c r="C4" s="95" t="s">
        <v>189</v>
      </c>
      <c r="D4" s="95" t="s">
        <v>190</v>
      </c>
      <c r="E4" s="95" t="s">
        <v>191</v>
      </c>
      <c r="F4" s="95" t="s">
        <v>192</v>
      </c>
      <c r="G4" s="95" t="s">
        <v>193</v>
      </c>
      <c r="H4" s="94" t="s">
        <v>194</v>
      </c>
      <c r="I4" s="134" t="s">
        <v>64</v>
      </c>
      <c r="J4" s="135"/>
      <c r="K4" s="135"/>
      <c r="L4" s="136"/>
      <c r="M4" s="38" t="s">
        <v>195</v>
      </c>
    </row>
    <row r="5" ht="24" spans="1:13">
      <c r="A5" s="94"/>
      <c r="B5" s="96"/>
      <c r="C5" s="96"/>
      <c r="D5" s="96"/>
      <c r="E5" s="96"/>
      <c r="F5" s="96"/>
      <c r="G5" s="96"/>
      <c r="H5" s="94"/>
      <c r="I5" s="102" t="s">
        <v>65</v>
      </c>
      <c r="J5" s="102" t="s">
        <v>66</v>
      </c>
      <c r="K5" s="102" t="s">
        <v>67</v>
      </c>
      <c r="L5" s="94" t="s">
        <v>68</v>
      </c>
      <c r="M5" s="38"/>
    </row>
    <row r="6" spans="1:13">
      <c r="A6" s="97" t="s">
        <v>196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4">
      <c r="A7" s="97" t="s">
        <v>197</v>
      </c>
      <c r="B7" s="99"/>
      <c r="C7" s="99"/>
      <c r="D7" s="99"/>
      <c r="E7" s="99"/>
      <c r="F7" s="99">
        <f>SUM(F8:F13)</f>
        <v>6</v>
      </c>
      <c r="G7" s="99">
        <f>SUM(G8:G13)</f>
        <v>1080</v>
      </c>
      <c r="H7" s="99">
        <f>SUM(H8:H13)</f>
        <v>891</v>
      </c>
      <c r="I7" s="99"/>
      <c r="J7" s="99">
        <f>SUM(J8:J13)</f>
        <v>100</v>
      </c>
      <c r="K7" s="99"/>
      <c r="L7" s="99">
        <f>SUM(L8:L13)</f>
        <v>791</v>
      </c>
      <c r="M7" s="108"/>
      <c r="N7" s="137" t="s">
        <v>198</v>
      </c>
    </row>
    <row r="8" ht="36" spans="1:13">
      <c r="A8" s="100"/>
      <c r="B8" s="100" t="s">
        <v>199</v>
      </c>
      <c r="C8" s="100" t="s">
        <v>200</v>
      </c>
      <c r="D8" s="10"/>
      <c r="E8" s="10"/>
      <c r="F8" s="10">
        <v>1</v>
      </c>
      <c r="G8" s="100"/>
      <c r="H8" s="100">
        <v>31</v>
      </c>
      <c r="I8" s="102"/>
      <c r="J8" s="102"/>
      <c r="K8" s="102"/>
      <c r="L8" s="100">
        <v>31</v>
      </c>
      <c r="M8" s="122">
        <v>2025</v>
      </c>
    </row>
    <row r="9" ht="36" spans="1:13">
      <c r="A9" s="100"/>
      <c r="B9" s="10" t="s">
        <v>201</v>
      </c>
      <c r="C9" s="100" t="s">
        <v>202</v>
      </c>
      <c r="D9" s="10" t="s">
        <v>203</v>
      </c>
      <c r="E9" s="10" t="s">
        <v>204</v>
      </c>
      <c r="F9" s="10">
        <v>1</v>
      </c>
      <c r="G9" s="100">
        <v>630</v>
      </c>
      <c r="H9" s="100">
        <v>504</v>
      </c>
      <c r="I9" s="102"/>
      <c r="J9" s="102">
        <v>100</v>
      </c>
      <c r="K9" s="102"/>
      <c r="L9" s="100">
        <v>404</v>
      </c>
      <c r="M9" s="122">
        <v>2025</v>
      </c>
    </row>
    <row r="10" ht="25" customHeight="1" spans="1:13">
      <c r="A10" s="100"/>
      <c r="B10" s="10" t="s">
        <v>205</v>
      </c>
      <c r="C10" s="100" t="s">
        <v>202</v>
      </c>
      <c r="D10" s="10" t="s">
        <v>203</v>
      </c>
      <c r="E10" s="10" t="s">
        <v>204</v>
      </c>
      <c r="F10" s="10">
        <v>1</v>
      </c>
      <c r="G10" s="100">
        <v>120</v>
      </c>
      <c r="H10" s="100">
        <v>96</v>
      </c>
      <c r="I10" s="102"/>
      <c r="J10" s="102"/>
      <c r="K10" s="102"/>
      <c r="L10" s="100">
        <v>96</v>
      </c>
      <c r="M10" s="122">
        <v>2025</v>
      </c>
    </row>
    <row r="11" ht="39" customHeight="1" spans="1:13">
      <c r="A11" s="100"/>
      <c r="B11" s="10" t="s">
        <v>206</v>
      </c>
      <c r="C11" s="100" t="s">
        <v>202</v>
      </c>
      <c r="D11" s="10" t="s">
        <v>203</v>
      </c>
      <c r="E11" s="10" t="s">
        <v>204</v>
      </c>
      <c r="F11" s="10">
        <v>1</v>
      </c>
      <c r="G11" s="100">
        <v>270</v>
      </c>
      <c r="H11" s="100">
        <v>162</v>
      </c>
      <c r="I11" s="102"/>
      <c r="J11" s="102"/>
      <c r="K11" s="102"/>
      <c r="L11" s="100">
        <v>162</v>
      </c>
      <c r="M11" s="122">
        <v>2025</v>
      </c>
    </row>
    <row r="12" ht="36" spans="1:13">
      <c r="A12" s="100"/>
      <c r="B12" s="10" t="s">
        <v>207</v>
      </c>
      <c r="C12" s="100" t="s">
        <v>202</v>
      </c>
      <c r="D12" s="10" t="s">
        <v>203</v>
      </c>
      <c r="E12" s="10" t="s">
        <v>204</v>
      </c>
      <c r="F12" s="10">
        <v>1</v>
      </c>
      <c r="G12" s="100">
        <v>60</v>
      </c>
      <c r="H12" s="100">
        <v>54</v>
      </c>
      <c r="I12" s="102"/>
      <c r="J12" s="102"/>
      <c r="K12" s="102"/>
      <c r="L12" s="100">
        <v>54</v>
      </c>
      <c r="M12" s="122">
        <v>2025</v>
      </c>
    </row>
    <row r="13" ht="24" spans="1:13">
      <c r="A13" s="100"/>
      <c r="B13" s="10" t="s">
        <v>208</v>
      </c>
      <c r="C13" s="100" t="s">
        <v>200</v>
      </c>
      <c r="D13" s="10"/>
      <c r="E13" s="10"/>
      <c r="F13" s="10">
        <v>1</v>
      </c>
      <c r="G13" s="100"/>
      <c r="H13" s="100">
        <v>44</v>
      </c>
      <c r="I13" s="102"/>
      <c r="J13" s="102"/>
      <c r="K13" s="102"/>
      <c r="L13" s="100">
        <v>44</v>
      </c>
      <c r="M13" s="122">
        <v>2025</v>
      </c>
    </row>
    <row r="14" spans="1:13">
      <c r="A14" s="97" t="s">
        <v>209</v>
      </c>
      <c r="B14" s="99"/>
      <c r="C14" s="99"/>
      <c r="D14" s="99"/>
      <c r="E14" s="99"/>
      <c r="F14" s="99">
        <f>SUM(F15:F18)</f>
        <v>18</v>
      </c>
      <c r="G14" s="99">
        <f>SUM(G15:G18)</f>
        <v>355</v>
      </c>
      <c r="H14" s="99">
        <f>SUM(H15:H18)</f>
        <v>360</v>
      </c>
      <c r="I14" s="99"/>
      <c r="J14" s="99">
        <f>SUM(J15:J18)</f>
        <v>110</v>
      </c>
      <c r="K14" s="99"/>
      <c r="L14" s="99">
        <f>SUM(L15:L18)</f>
        <v>250</v>
      </c>
      <c r="M14" s="108"/>
    </row>
    <row r="15" ht="24" spans="1:13">
      <c r="A15" s="101"/>
      <c r="B15" s="10" t="s">
        <v>210</v>
      </c>
      <c r="C15" s="10" t="s">
        <v>202</v>
      </c>
      <c r="D15" s="10" t="s">
        <v>211</v>
      </c>
      <c r="E15" s="10" t="s">
        <v>204</v>
      </c>
      <c r="F15" s="10">
        <v>15</v>
      </c>
      <c r="G15" s="10">
        <v>105</v>
      </c>
      <c r="H15" s="102">
        <v>95</v>
      </c>
      <c r="I15" s="102"/>
      <c r="J15" s="138">
        <v>20</v>
      </c>
      <c r="K15" s="102"/>
      <c r="L15" s="102">
        <v>75</v>
      </c>
      <c r="M15" s="122">
        <v>2025</v>
      </c>
    </row>
    <row r="16" ht="27" customHeight="1" spans="1:13">
      <c r="A16" s="101"/>
      <c r="B16" s="10" t="s">
        <v>212</v>
      </c>
      <c r="C16" s="10" t="s">
        <v>202</v>
      </c>
      <c r="D16" s="10" t="s">
        <v>211</v>
      </c>
      <c r="E16" s="10" t="s">
        <v>204</v>
      </c>
      <c r="F16" s="10">
        <v>1</v>
      </c>
      <c r="G16" s="10">
        <v>130</v>
      </c>
      <c r="H16" s="102">
        <v>117</v>
      </c>
      <c r="I16" s="102"/>
      <c r="J16" s="138">
        <v>50</v>
      </c>
      <c r="K16" s="102"/>
      <c r="L16" s="102">
        <v>67</v>
      </c>
      <c r="M16" s="122">
        <v>2025</v>
      </c>
    </row>
    <row r="17" ht="27" customHeight="1" spans="1:13">
      <c r="A17" s="101"/>
      <c r="B17" s="10" t="s">
        <v>213</v>
      </c>
      <c r="C17" s="10" t="s">
        <v>202</v>
      </c>
      <c r="D17" s="10" t="s">
        <v>211</v>
      </c>
      <c r="E17" s="10" t="s">
        <v>204</v>
      </c>
      <c r="F17" s="10">
        <v>1</v>
      </c>
      <c r="G17" s="10">
        <v>120</v>
      </c>
      <c r="H17" s="102">
        <v>108</v>
      </c>
      <c r="I17" s="102"/>
      <c r="J17" s="138">
        <v>40</v>
      </c>
      <c r="K17" s="102"/>
      <c r="L17" s="102">
        <v>68</v>
      </c>
      <c r="M17" s="122">
        <v>2025</v>
      </c>
    </row>
    <row r="18" ht="18" customHeight="1" spans="1:13">
      <c r="A18" s="101"/>
      <c r="B18" s="10" t="s">
        <v>214</v>
      </c>
      <c r="C18" s="10" t="s">
        <v>200</v>
      </c>
      <c r="D18" s="10"/>
      <c r="E18" s="10"/>
      <c r="F18" s="10">
        <v>1</v>
      </c>
      <c r="G18" s="10"/>
      <c r="H18" s="102">
        <v>40</v>
      </c>
      <c r="I18" s="102"/>
      <c r="J18" s="138"/>
      <c r="K18" s="102"/>
      <c r="L18" s="102">
        <v>40</v>
      </c>
      <c r="M18" s="122">
        <v>2025</v>
      </c>
    </row>
    <row r="19" spans="1:13">
      <c r="A19" s="97" t="s">
        <v>215</v>
      </c>
      <c r="B19" s="98"/>
      <c r="C19" s="98"/>
      <c r="D19" s="98"/>
      <c r="E19" s="98"/>
      <c r="F19" s="98"/>
      <c r="G19" s="103"/>
      <c r="H19" s="103"/>
      <c r="I19" s="103"/>
      <c r="J19" s="103"/>
      <c r="K19" s="103"/>
      <c r="L19" s="103"/>
      <c r="M19" s="108"/>
    </row>
    <row r="20" spans="1:13">
      <c r="A20" s="97" t="s">
        <v>216</v>
      </c>
      <c r="B20" s="98"/>
      <c r="C20" s="98"/>
      <c r="D20" s="98"/>
      <c r="E20" s="98"/>
      <c r="F20" s="98"/>
      <c r="G20" s="103"/>
      <c r="H20" s="103"/>
      <c r="I20" s="103"/>
      <c r="J20" s="103"/>
      <c r="K20" s="103"/>
      <c r="L20" s="103"/>
      <c r="M20" s="108"/>
    </row>
    <row r="21" spans="1:13">
      <c r="A21" s="97" t="s">
        <v>217</v>
      </c>
      <c r="B21" s="98"/>
      <c r="C21" s="98"/>
      <c r="D21" s="98"/>
      <c r="E21" s="98"/>
      <c r="F21" s="98">
        <v>1</v>
      </c>
      <c r="G21" s="103"/>
      <c r="H21" s="103">
        <v>30</v>
      </c>
      <c r="I21" s="103"/>
      <c r="J21" s="103">
        <v>10</v>
      </c>
      <c r="K21" s="103"/>
      <c r="L21" s="103">
        <v>20</v>
      </c>
      <c r="M21" s="108"/>
    </row>
    <row r="22" ht="18" customHeight="1" spans="1:13">
      <c r="A22" s="104"/>
      <c r="B22" s="105" t="s">
        <v>218</v>
      </c>
      <c r="C22" s="105" t="s">
        <v>200</v>
      </c>
      <c r="D22" s="105"/>
      <c r="E22" s="105"/>
      <c r="F22" s="105">
        <v>1</v>
      </c>
      <c r="G22" s="106"/>
      <c r="H22" s="107">
        <v>30</v>
      </c>
      <c r="I22" s="107"/>
      <c r="J22" s="107">
        <v>10</v>
      </c>
      <c r="K22" s="107"/>
      <c r="L22" s="107">
        <v>20</v>
      </c>
      <c r="M22" s="94">
        <v>2025</v>
      </c>
    </row>
    <row r="23" ht="24" spans="1:13">
      <c r="A23" s="97" t="s">
        <v>219</v>
      </c>
      <c r="B23" s="108"/>
      <c r="C23" s="108"/>
      <c r="D23" s="108"/>
      <c r="E23" s="108"/>
      <c r="F23" s="109">
        <f>SUM(F24:F31)</f>
        <v>228</v>
      </c>
      <c r="G23" s="109">
        <f>SUM(G24:G31)</f>
        <v>214.8</v>
      </c>
      <c r="H23" s="109">
        <f>SUM(H24:H31)</f>
        <v>214.8</v>
      </c>
      <c r="I23" s="109"/>
      <c r="J23" s="109"/>
      <c r="K23" s="109"/>
      <c r="L23" s="109">
        <f>SUM(L24:L31)</f>
        <v>214.8</v>
      </c>
      <c r="M23" s="108"/>
    </row>
    <row r="24" ht="24" spans="1:13">
      <c r="A24" s="110"/>
      <c r="B24" s="100" t="s">
        <v>220</v>
      </c>
      <c r="C24" s="100" t="s">
        <v>202</v>
      </c>
      <c r="D24" s="100" t="s">
        <v>220</v>
      </c>
      <c r="E24" s="100" t="s">
        <v>221</v>
      </c>
      <c r="F24" s="10">
        <v>30</v>
      </c>
      <c r="G24" s="10">
        <v>30</v>
      </c>
      <c r="H24" s="10">
        <v>30</v>
      </c>
      <c r="I24" s="139"/>
      <c r="J24" s="139"/>
      <c r="K24" s="139"/>
      <c r="L24" s="10">
        <v>30</v>
      </c>
      <c r="M24" s="122">
        <v>2025</v>
      </c>
    </row>
    <row r="25" ht="27" customHeight="1" spans="1:13">
      <c r="A25" s="110"/>
      <c r="B25" s="100" t="s">
        <v>222</v>
      </c>
      <c r="C25" s="10" t="s">
        <v>202</v>
      </c>
      <c r="D25" s="100" t="s">
        <v>222</v>
      </c>
      <c r="E25" s="100" t="s">
        <v>221</v>
      </c>
      <c r="F25" s="10">
        <v>1</v>
      </c>
      <c r="G25" s="10">
        <v>115</v>
      </c>
      <c r="H25" s="10">
        <v>115</v>
      </c>
      <c r="I25" s="139"/>
      <c r="J25" s="139"/>
      <c r="K25" s="139"/>
      <c r="L25" s="10">
        <v>115</v>
      </c>
      <c r="M25" s="122">
        <v>2025</v>
      </c>
    </row>
    <row r="26" ht="25" customHeight="1" spans="1:13">
      <c r="A26" s="110"/>
      <c r="B26" s="100" t="s">
        <v>223</v>
      </c>
      <c r="C26" s="10" t="s">
        <v>202</v>
      </c>
      <c r="D26" s="100" t="s">
        <v>223</v>
      </c>
      <c r="E26" s="100" t="s">
        <v>221</v>
      </c>
      <c r="F26" s="10">
        <v>1</v>
      </c>
      <c r="G26" s="10">
        <v>5</v>
      </c>
      <c r="H26" s="10">
        <v>5</v>
      </c>
      <c r="I26" s="139"/>
      <c r="J26" s="139"/>
      <c r="K26" s="139"/>
      <c r="L26" s="10">
        <v>5</v>
      </c>
      <c r="M26" s="122">
        <v>2025</v>
      </c>
    </row>
    <row r="27" ht="24" spans="1:13">
      <c r="A27" s="110"/>
      <c r="B27" s="111" t="s">
        <v>224</v>
      </c>
      <c r="C27" s="10" t="s">
        <v>202</v>
      </c>
      <c r="D27" s="111" t="s">
        <v>224</v>
      </c>
      <c r="E27" s="112" t="s">
        <v>221</v>
      </c>
      <c r="F27" s="10">
        <v>34</v>
      </c>
      <c r="G27" s="10">
        <v>20</v>
      </c>
      <c r="H27" s="10">
        <v>20</v>
      </c>
      <c r="I27" s="139"/>
      <c r="J27" s="139"/>
      <c r="K27" s="139"/>
      <c r="L27" s="10">
        <v>20</v>
      </c>
      <c r="M27" s="122">
        <v>2025</v>
      </c>
    </row>
    <row r="28" ht="24" spans="1:13">
      <c r="A28" s="110"/>
      <c r="B28" s="111" t="s">
        <v>225</v>
      </c>
      <c r="C28" s="111" t="s">
        <v>202</v>
      </c>
      <c r="D28" s="111" t="s">
        <v>226</v>
      </c>
      <c r="E28" s="112" t="s">
        <v>221</v>
      </c>
      <c r="F28" s="10">
        <v>5</v>
      </c>
      <c r="G28" s="10">
        <v>3</v>
      </c>
      <c r="H28" s="10">
        <v>3</v>
      </c>
      <c r="I28" s="139"/>
      <c r="J28" s="139"/>
      <c r="K28" s="139"/>
      <c r="L28" s="10">
        <v>3</v>
      </c>
      <c r="M28" s="122">
        <v>2025</v>
      </c>
    </row>
    <row r="29" ht="24" spans="1:13">
      <c r="A29" s="110"/>
      <c r="B29" s="111" t="s">
        <v>227</v>
      </c>
      <c r="C29" s="111" t="s">
        <v>202</v>
      </c>
      <c r="D29" s="111" t="s">
        <v>227</v>
      </c>
      <c r="E29" s="112" t="s">
        <v>221</v>
      </c>
      <c r="F29" s="10">
        <v>7</v>
      </c>
      <c r="G29" s="10">
        <v>1.8</v>
      </c>
      <c r="H29" s="10">
        <v>1.8</v>
      </c>
      <c r="I29" s="139"/>
      <c r="J29" s="139"/>
      <c r="K29" s="139"/>
      <c r="L29" s="10">
        <v>1.8</v>
      </c>
      <c r="M29" s="122">
        <v>2025</v>
      </c>
    </row>
    <row r="30" ht="25" customHeight="1" spans="1:13">
      <c r="A30" s="113"/>
      <c r="B30" s="114" t="s">
        <v>228</v>
      </c>
      <c r="C30" s="114" t="s">
        <v>202</v>
      </c>
      <c r="D30" s="114" t="s">
        <v>229</v>
      </c>
      <c r="E30" s="114" t="s">
        <v>221</v>
      </c>
      <c r="F30" s="10">
        <v>50</v>
      </c>
      <c r="G30" s="10">
        <v>20</v>
      </c>
      <c r="H30" s="10">
        <v>20</v>
      </c>
      <c r="I30" s="114"/>
      <c r="J30" s="140"/>
      <c r="K30" s="114"/>
      <c r="L30" s="10">
        <v>20</v>
      </c>
      <c r="M30" s="122">
        <v>2025</v>
      </c>
    </row>
    <row r="31" ht="30" customHeight="1" spans="1:13">
      <c r="A31" s="113"/>
      <c r="B31" s="114" t="s">
        <v>230</v>
      </c>
      <c r="C31" s="114" t="s">
        <v>202</v>
      </c>
      <c r="D31" s="114" t="s">
        <v>231</v>
      </c>
      <c r="E31" s="114" t="s">
        <v>221</v>
      </c>
      <c r="F31" s="10">
        <v>100</v>
      </c>
      <c r="G31" s="10">
        <v>20</v>
      </c>
      <c r="H31" s="10">
        <v>20</v>
      </c>
      <c r="I31" s="114"/>
      <c r="J31" s="140"/>
      <c r="K31" s="114"/>
      <c r="L31" s="10">
        <v>20</v>
      </c>
      <c r="M31" s="122">
        <v>2025</v>
      </c>
    </row>
    <row r="32" ht="24" spans="1:13">
      <c r="A32" s="115" t="s">
        <v>232</v>
      </c>
      <c r="B32" s="116"/>
      <c r="C32" s="116"/>
      <c r="D32" s="116"/>
      <c r="E32" s="116"/>
      <c r="F32" s="116"/>
      <c r="G32" s="117"/>
      <c r="H32" s="118">
        <f>SUM(H33)</f>
        <v>90</v>
      </c>
      <c r="I32" s="141"/>
      <c r="J32" s="142"/>
      <c r="K32" s="141"/>
      <c r="L32" s="118">
        <f>SUM(L33)</f>
        <v>90</v>
      </c>
      <c r="M32" s="143"/>
    </row>
    <row r="33" ht="17" customHeight="1" spans="1:13">
      <c r="A33" s="31" t="s">
        <v>233</v>
      </c>
      <c r="B33" s="119"/>
      <c r="C33" s="114" t="s">
        <v>200</v>
      </c>
      <c r="D33" s="114"/>
      <c r="E33" s="114"/>
      <c r="F33" s="114"/>
      <c r="G33" s="29"/>
      <c r="H33" s="10">
        <v>90</v>
      </c>
      <c r="I33" s="10"/>
      <c r="J33" s="10"/>
      <c r="K33" s="10"/>
      <c r="L33" s="10">
        <v>90</v>
      </c>
      <c r="M33" s="122">
        <v>2025</v>
      </c>
    </row>
    <row r="34" ht="24" spans="1:13">
      <c r="A34" s="25" t="s">
        <v>234</v>
      </c>
      <c r="B34" s="120"/>
      <c r="C34" s="120"/>
      <c r="D34" s="120"/>
      <c r="E34" s="120"/>
      <c r="F34" s="120"/>
      <c r="G34" s="118"/>
      <c r="H34" s="118">
        <f>SUM(H35:H36)</f>
        <v>2300</v>
      </c>
      <c r="I34" s="118"/>
      <c r="J34" s="118"/>
      <c r="K34" s="118"/>
      <c r="L34" s="118">
        <f>SUM(L35:L36)</f>
        <v>2300</v>
      </c>
      <c r="M34" s="108"/>
    </row>
    <row r="35" ht="29" customHeight="1" spans="1:13">
      <c r="A35" s="31" t="s">
        <v>235</v>
      </c>
      <c r="B35" s="121" t="s">
        <v>236</v>
      </c>
      <c r="C35" s="96" t="s">
        <v>200</v>
      </c>
      <c r="D35" s="122"/>
      <c r="E35" s="123"/>
      <c r="F35" s="123"/>
      <c r="G35" s="122"/>
      <c r="H35" s="123">
        <v>600</v>
      </c>
      <c r="I35" s="123"/>
      <c r="J35" s="122"/>
      <c r="K35" s="144"/>
      <c r="L35" s="10">
        <v>600</v>
      </c>
      <c r="M35" s="122">
        <v>2025</v>
      </c>
    </row>
    <row r="36" ht="19" customHeight="1" spans="1:13">
      <c r="A36" s="31" t="s">
        <v>237</v>
      </c>
      <c r="B36" s="122"/>
      <c r="C36" s="96" t="s">
        <v>200</v>
      </c>
      <c r="D36" s="122"/>
      <c r="E36" s="123"/>
      <c r="F36" s="123"/>
      <c r="G36" s="122"/>
      <c r="H36" s="123">
        <v>1700</v>
      </c>
      <c r="I36" s="123"/>
      <c r="J36" s="122"/>
      <c r="K36" s="144"/>
      <c r="L36" s="10">
        <v>1700</v>
      </c>
      <c r="M36" s="122">
        <v>2025</v>
      </c>
    </row>
    <row r="37" spans="1:13">
      <c r="A37" s="124" t="s">
        <v>238</v>
      </c>
      <c r="B37" s="125"/>
      <c r="C37" s="125"/>
      <c r="D37" s="125"/>
      <c r="E37" s="125"/>
      <c r="F37" s="125"/>
      <c r="G37" s="126"/>
      <c r="H37" s="126">
        <f>H38</f>
        <v>56</v>
      </c>
      <c r="I37" s="126"/>
      <c r="J37" s="126"/>
      <c r="K37" s="126"/>
      <c r="L37" s="126">
        <f>L38</f>
        <v>56</v>
      </c>
      <c r="M37" s="108"/>
    </row>
    <row r="38" ht="24" spans="1:13">
      <c r="A38" s="31"/>
      <c r="B38" s="122" t="s">
        <v>239</v>
      </c>
      <c r="C38" s="122" t="s">
        <v>202</v>
      </c>
      <c r="D38" s="122" t="s">
        <v>211</v>
      </c>
      <c r="E38" s="10" t="s">
        <v>204</v>
      </c>
      <c r="F38" s="122">
        <v>1</v>
      </c>
      <c r="G38" s="122">
        <v>80</v>
      </c>
      <c r="H38" s="122">
        <v>56</v>
      </c>
      <c r="I38" s="122"/>
      <c r="J38" s="122"/>
      <c r="K38" s="122"/>
      <c r="L38" s="122">
        <v>56</v>
      </c>
      <c r="M38" s="122">
        <v>2025</v>
      </c>
    </row>
    <row r="39" ht="28" customHeight="1" spans="1:13">
      <c r="A39" s="127" t="s">
        <v>240</v>
      </c>
      <c r="B39" s="128"/>
      <c r="C39" s="129"/>
      <c r="D39" s="129"/>
      <c r="E39" s="129"/>
      <c r="F39" s="130">
        <f>F6+F7+F14+F19+F20+F21+F23+F32+F34+F37</f>
        <v>253</v>
      </c>
      <c r="G39" s="130">
        <f>G6+G7+G14+G19+G20+G21+G23+G32+G34+G37</f>
        <v>1649.8</v>
      </c>
      <c r="H39" s="130">
        <f>H6+H7+H14+H19+H20+H21+H23+H32+H34+H37</f>
        <v>3941.8</v>
      </c>
      <c r="I39" s="130"/>
      <c r="J39" s="130">
        <f>J6+J7+J14+J19+J20+J21+J23+J32+J34+J37</f>
        <v>220</v>
      </c>
      <c r="K39" s="130"/>
      <c r="L39" s="130">
        <f>L6+L7+L14+L19+L20+L21+L23+L32+L34+L37</f>
        <v>3721.8</v>
      </c>
      <c r="M39" s="130"/>
    </row>
    <row r="40" ht="89" customHeight="1" spans="1:13">
      <c r="A40" s="131" t="s">
        <v>241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</row>
  </sheetData>
  <mergeCells count="13">
    <mergeCell ref="A2:M2"/>
    <mergeCell ref="A3:B3"/>
    <mergeCell ref="I4:L4"/>
    <mergeCell ref="A40:M4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B9" sqref="B9"/>
    </sheetView>
  </sheetViews>
  <sheetFormatPr defaultColWidth="9" defaultRowHeight="13.5" outlineLevelRow="5" outlineLevelCol="7"/>
  <cols>
    <col min="1" max="3" width="14.3833333333333" customWidth="1"/>
    <col min="4" max="4" width="16.625" customWidth="1"/>
    <col min="5" max="5" width="19.5" customWidth="1"/>
    <col min="6" max="8" width="14.3833333333333" customWidth="1"/>
  </cols>
  <sheetData>
    <row r="1" spans="1:8">
      <c r="A1" s="78" t="s">
        <v>242</v>
      </c>
      <c r="B1" s="79"/>
      <c r="C1" s="80"/>
      <c r="D1" s="80"/>
      <c r="E1" s="81"/>
      <c r="F1" s="81"/>
      <c r="G1" s="81"/>
      <c r="H1" s="81"/>
    </row>
    <row r="2" ht="64.5" customHeight="1" spans="1:8">
      <c r="A2" s="82" t="s">
        <v>243</v>
      </c>
      <c r="B2" s="83"/>
      <c r="C2" s="83"/>
      <c r="D2" s="83"/>
      <c r="E2" s="83"/>
      <c r="F2" s="83"/>
      <c r="G2" s="83"/>
      <c r="H2" s="83"/>
    </row>
    <row r="3" ht="16.5" customHeight="1" spans="1:8">
      <c r="A3" s="84" t="s">
        <v>184</v>
      </c>
      <c r="B3" s="84"/>
      <c r="C3" s="85"/>
      <c r="D3" s="86"/>
      <c r="E3" s="86"/>
      <c r="F3" s="86"/>
      <c r="G3" s="86"/>
      <c r="H3" s="87" t="s">
        <v>100</v>
      </c>
    </row>
    <row r="4" ht="40.5" customHeight="1" spans="1:8">
      <c r="A4" s="88" t="s">
        <v>244</v>
      </c>
      <c r="B4" s="88" t="s">
        <v>245</v>
      </c>
      <c r="C4" s="88" t="s">
        <v>246</v>
      </c>
      <c r="D4" s="88"/>
      <c r="E4" s="88"/>
      <c r="F4" s="88" t="s">
        <v>247</v>
      </c>
      <c r="G4" s="88" t="s">
        <v>248</v>
      </c>
      <c r="H4" s="88" t="s">
        <v>249</v>
      </c>
    </row>
    <row r="5" ht="59.25" customHeight="1" spans="1:8">
      <c r="A5" s="88"/>
      <c r="B5" s="88"/>
      <c r="C5" s="88" t="s">
        <v>31</v>
      </c>
      <c r="D5" s="88" t="s">
        <v>250</v>
      </c>
      <c r="E5" s="88" t="s">
        <v>251</v>
      </c>
      <c r="F5" s="88"/>
      <c r="G5" s="88"/>
      <c r="H5" s="88"/>
    </row>
    <row r="6" ht="54" customHeight="1" spans="1:8">
      <c r="A6" s="89">
        <v>2.5</v>
      </c>
      <c r="B6" s="89">
        <v>0</v>
      </c>
      <c r="C6" s="89">
        <v>0</v>
      </c>
      <c r="D6" s="89">
        <v>0</v>
      </c>
      <c r="E6" s="89">
        <v>0</v>
      </c>
      <c r="F6" s="89">
        <v>2.5</v>
      </c>
      <c r="G6" s="89">
        <v>6</v>
      </c>
      <c r="H6" s="89">
        <v>16</v>
      </c>
    </row>
  </sheetData>
  <mergeCells count="8">
    <mergeCell ref="A2:H2"/>
    <mergeCell ref="A3:B3"/>
    <mergeCell ref="C4:E4"/>
    <mergeCell ref="A4:A5"/>
    <mergeCell ref="B4:B5"/>
    <mergeCell ref="F4:F5"/>
    <mergeCell ref="G4:G5"/>
    <mergeCell ref="H4:H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E44" sqref="D44:E45"/>
    </sheetView>
  </sheetViews>
  <sheetFormatPr defaultColWidth="9" defaultRowHeight="13.5" outlineLevelCol="4"/>
  <cols>
    <col min="1" max="1" width="12.125" customWidth="1"/>
    <col min="2" max="2" width="39.3833333333333" customWidth="1"/>
    <col min="3" max="3" width="12.125" style="48" customWidth="1"/>
    <col min="4" max="5" width="12.125" customWidth="1"/>
  </cols>
  <sheetData>
    <row r="1" ht="18" customHeight="1" spans="1:1">
      <c r="A1" s="33" t="s">
        <v>252</v>
      </c>
    </row>
    <row r="2" ht="24" customHeight="1" spans="1:5">
      <c r="A2" s="49" t="s">
        <v>253</v>
      </c>
      <c r="B2" s="50"/>
      <c r="C2" s="50"/>
      <c r="D2" s="50"/>
      <c r="E2" s="50"/>
    </row>
    <row r="3" ht="28.5" customHeight="1" spans="1:5">
      <c r="A3" s="51" t="s">
        <v>184</v>
      </c>
      <c r="B3" s="51"/>
      <c r="C3" s="52"/>
      <c r="D3" s="33"/>
      <c r="E3" s="33"/>
    </row>
    <row r="4" ht="18.75" customHeight="1" spans="1:5">
      <c r="A4" s="38" t="s">
        <v>254</v>
      </c>
      <c r="B4" s="38" t="s">
        <v>255</v>
      </c>
      <c r="C4" s="53" t="s">
        <v>256</v>
      </c>
      <c r="D4" s="38" t="s">
        <v>25</v>
      </c>
      <c r="E4" s="38" t="s">
        <v>257</v>
      </c>
    </row>
    <row r="5" customHeight="1" spans="1:5">
      <c r="A5" s="38"/>
      <c r="B5" s="38"/>
      <c r="C5" s="54"/>
      <c r="D5" s="38"/>
      <c r="E5" s="38"/>
    </row>
    <row r="6" ht="19.5" customHeight="1" spans="1:5">
      <c r="A6" s="55" t="s">
        <v>258</v>
      </c>
      <c r="B6" s="56" t="s">
        <v>259</v>
      </c>
      <c r="C6" s="57" t="s">
        <v>260</v>
      </c>
      <c r="D6" s="58">
        <v>209.86</v>
      </c>
      <c r="E6" s="59" t="s">
        <v>261</v>
      </c>
    </row>
    <row r="7" ht="19.5" customHeight="1" spans="1:5">
      <c r="A7" s="55"/>
      <c r="B7" s="56" t="s">
        <v>262</v>
      </c>
      <c r="C7" s="57" t="s">
        <v>263</v>
      </c>
      <c r="D7" s="58">
        <v>0.66</v>
      </c>
      <c r="E7" s="59" t="s">
        <v>264</v>
      </c>
    </row>
    <row r="8" ht="19.5" customHeight="1" spans="1:5">
      <c r="A8" s="55"/>
      <c r="B8" s="56" t="s">
        <v>265</v>
      </c>
      <c r="C8" s="57" t="s">
        <v>263</v>
      </c>
      <c r="D8" s="58">
        <v>11.98</v>
      </c>
      <c r="E8" s="59" t="s">
        <v>266</v>
      </c>
    </row>
    <row r="9" ht="19.5" customHeight="1" spans="1:5">
      <c r="A9" s="55"/>
      <c r="B9" s="56" t="s">
        <v>267</v>
      </c>
      <c r="C9" s="57" t="s">
        <v>268</v>
      </c>
      <c r="D9" s="58">
        <v>95</v>
      </c>
      <c r="E9" s="59" t="s">
        <v>269</v>
      </c>
    </row>
    <row r="10" ht="19.5" customHeight="1" spans="1:5">
      <c r="A10" s="55"/>
      <c r="B10" s="56" t="s">
        <v>270</v>
      </c>
      <c r="C10" s="57" t="s">
        <v>268</v>
      </c>
      <c r="D10" s="58">
        <v>24.87</v>
      </c>
      <c r="E10" s="60" t="s">
        <v>271</v>
      </c>
    </row>
    <row r="11" ht="19.5" customHeight="1" spans="1:5">
      <c r="A11" s="55"/>
      <c r="B11" s="56" t="s">
        <v>272</v>
      </c>
      <c r="C11" s="57" t="s">
        <v>273</v>
      </c>
      <c r="D11" s="61">
        <v>0.5262</v>
      </c>
      <c r="E11" s="60" t="s">
        <v>274</v>
      </c>
    </row>
    <row r="12" ht="19.5" customHeight="1" spans="1:5">
      <c r="A12" s="55"/>
      <c r="B12" s="56" t="s">
        <v>275</v>
      </c>
      <c r="C12" s="57" t="s">
        <v>273</v>
      </c>
      <c r="D12" s="62">
        <v>0.5972</v>
      </c>
      <c r="E12" s="60" t="s">
        <v>276</v>
      </c>
    </row>
    <row r="13" ht="19.5" customHeight="1" spans="1:5">
      <c r="A13" s="63" t="s">
        <v>277</v>
      </c>
      <c r="B13" s="64" t="s">
        <v>278</v>
      </c>
      <c r="C13" s="38" t="s">
        <v>279</v>
      </c>
      <c r="D13" s="58">
        <v>619.74</v>
      </c>
      <c r="E13" s="65" t="s">
        <v>280</v>
      </c>
    </row>
    <row r="14" ht="19.5" customHeight="1" spans="1:5">
      <c r="A14" s="66"/>
      <c r="B14" s="64" t="s">
        <v>281</v>
      </c>
      <c r="C14" s="38" t="s">
        <v>279</v>
      </c>
      <c r="D14" s="58">
        <v>653.59</v>
      </c>
      <c r="E14" s="65" t="s">
        <v>280</v>
      </c>
    </row>
    <row r="15" ht="19.5" customHeight="1" spans="1:5">
      <c r="A15" s="66"/>
      <c r="B15" s="64" t="s">
        <v>282</v>
      </c>
      <c r="C15" s="38" t="s">
        <v>283</v>
      </c>
      <c r="D15" s="67">
        <v>22.82</v>
      </c>
      <c r="E15" s="68" t="s">
        <v>284</v>
      </c>
    </row>
    <row r="16" ht="19.5" customHeight="1" spans="1:5">
      <c r="A16" s="66"/>
      <c r="B16" s="64" t="s">
        <v>285</v>
      </c>
      <c r="C16" s="38" t="s">
        <v>273</v>
      </c>
      <c r="D16" s="61">
        <v>7.3514</v>
      </c>
      <c r="E16" s="68" t="s">
        <v>286</v>
      </c>
    </row>
    <row r="17" ht="19.5" customHeight="1" spans="1:5">
      <c r="A17" s="66"/>
      <c r="B17" s="64" t="s">
        <v>287</v>
      </c>
      <c r="C17" s="38" t="s">
        <v>273</v>
      </c>
      <c r="D17" s="61">
        <v>0.9188</v>
      </c>
      <c r="E17" s="68" t="s">
        <v>288</v>
      </c>
    </row>
    <row r="18" ht="32.25" customHeight="1" spans="1:5">
      <c r="A18" s="66"/>
      <c r="B18" s="64" t="s">
        <v>289</v>
      </c>
      <c r="C18" s="38" t="s">
        <v>273</v>
      </c>
      <c r="D18" s="69">
        <v>0.773</v>
      </c>
      <c r="E18" s="60" t="s">
        <v>290</v>
      </c>
    </row>
    <row r="19" ht="19.5" customHeight="1" spans="1:5">
      <c r="A19" s="66"/>
      <c r="B19" s="56" t="s">
        <v>291</v>
      </c>
      <c r="C19" s="38" t="s">
        <v>273</v>
      </c>
      <c r="D19" s="61">
        <v>0.0071</v>
      </c>
      <c r="E19" s="60" t="s">
        <v>292</v>
      </c>
    </row>
    <row r="20" ht="19.5" customHeight="1" spans="1:5">
      <c r="A20" s="66"/>
      <c r="B20" s="56" t="s">
        <v>293</v>
      </c>
      <c r="C20" s="38" t="s">
        <v>273</v>
      </c>
      <c r="D20" s="61">
        <v>0.1743</v>
      </c>
      <c r="E20" s="70" t="s">
        <v>294</v>
      </c>
    </row>
    <row r="21" ht="19.5" customHeight="1" spans="1:5">
      <c r="A21" s="66"/>
      <c r="B21" s="56" t="s">
        <v>295</v>
      </c>
      <c r="C21" s="38" t="s">
        <v>273</v>
      </c>
      <c r="D21" s="69">
        <v>0.983</v>
      </c>
      <c r="E21" s="69" t="s">
        <v>296</v>
      </c>
    </row>
    <row r="22" ht="19.5" customHeight="1" spans="1:5">
      <c r="A22" s="66"/>
      <c r="B22" s="56" t="s">
        <v>297</v>
      </c>
      <c r="C22" s="38" t="s">
        <v>273</v>
      </c>
      <c r="D22" s="69">
        <v>0.017</v>
      </c>
      <c r="E22" s="69" t="s">
        <v>298</v>
      </c>
    </row>
    <row r="23" ht="19.5" customHeight="1" spans="1:5">
      <c r="A23" s="66"/>
      <c r="B23" s="39" t="s">
        <v>299</v>
      </c>
      <c r="C23" s="38" t="s">
        <v>273</v>
      </c>
      <c r="D23" s="69">
        <v>0.0608</v>
      </c>
      <c r="E23" s="68" t="s">
        <v>300</v>
      </c>
    </row>
    <row r="24" ht="19.5" customHeight="1" spans="1:5">
      <c r="A24" s="66"/>
      <c r="B24" s="71" t="s">
        <v>301</v>
      </c>
      <c r="C24" s="38" t="s">
        <v>273</v>
      </c>
      <c r="D24" s="61">
        <v>0.042</v>
      </c>
      <c r="E24" s="68" t="s">
        <v>302</v>
      </c>
    </row>
    <row r="25" ht="19.5" customHeight="1" spans="1:5">
      <c r="A25" s="66"/>
      <c r="B25" s="71" t="s">
        <v>303</v>
      </c>
      <c r="C25" s="38" t="s">
        <v>273</v>
      </c>
      <c r="D25" s="61">
        <v>-0.0616</v>
      </c>
      <c r="E25" s="68" t="s">
        <v>302</v>
      </c>
    </row>
    <row r="26" ht="19.5" customHeight="1" spans="1:5">
      <c r="A26" s="66"/>
      <c r="B26" s="71" t="s">
        <v>304</v>
      </c>
      <c r="C26" s="38" t="s">
        <v>273</v>
      </c>
      <c r="D26" s="61" t="s">
        <v>305</v>
      </c>
      <c r="E26" s="68" t="s">
        <v>302</v>
      </c>
    </row>
    <row r="27" ht="19.5" customHeight="1" spans="1:5">
      <c r="A27" s="66"/>
      <c r="B27" s="71" t="s">
        <v>306</v>
      </c>
      <c r="C27" s="38" t="s">
        <v>273</v>
      </c>
      <c r="D27" s="61">
        <v>-0.24</v>
      </c>
      <c r="E27" s="68" t="s">
        <v>302</v>
      </c>
    </row>
    <row r="28" ht="19.5" customHeight="1" spans="1:5">
      <c r="A28" s="66"/>
      <c r="B28" s="71" t="s">
        <v>307</v>
      </c>
      <c r="C28" s="38" t="s">
        <v>273</v>
      </c>
      <c r="D28" s="61" t="s">
        <v>305</v>
      </c>
      <c r="E28" s="68" t="s">
        <v>302</v>
      </c>
    </row>
    <row r="29" ht="19.5" customHeight="1" spans="1:5">
      <c r="A29" s="66"/>
      <c r="B29" s="56" t="s">
        <v>308</v>
      </c>
      <c r="C29" s="72" t="s">
        <v>268</v>
      </c>
      <c r="D29" s="73">
        <v>900.42</v>
      </c>
      <c r="E29" s="68" t="s">
        <v>309</v>
      </c>
    </row>
    <row r="30" ht="19.5" customHeight="1" spans="1:5">
      <c r="A30" s="66"/>
      <c r="B30" s="71" t="s">
        <v>310</v>
      </c>
      <c r="C30" s="38" t="s">
        <v>268</v>
      </c>
      <c r="D30" s="73">
        <v>446999</v>
      </c>
      <c r="E30" s="68" t="s">
        <v>311</v>
      </c>
    </row>
    <row r="31" ht="19.5" customHeight="1" spans="1:5">
      <c r="A31" s="74"/>
      <c r="B31" s="71" t="s">
        <v>312</v>
      </c>
      <c r="C31" s="38" t="s">
        <v>268</v>
      </c>
      <c r="D31" s="73">
        <v>546074.72</v>
      </c>
      <c r="E31" s="68" t="s">
        <v>313</v>
      </c>
    </row>
    <row r="32" ht="19.5" customHeight="1" spans="1:5">
      <c r="A32" s="55" t="s">
        <v>314</v>
      </c>
      <c r="B32" s="39" t="s">
        <v>315</v>
      </c>
      <c r="C32" s="38" t="s">
        <v>273</v>
      </c>
      <c r="D32" s="61">
        <v>0.0536</v>
      </c>
      <c r="E32" s="60" t="s">
        <v>316</v>
      </c>
    </row>
    <row r="33" ht="19.5" customHeight="1" spans="1:5">
      <c r="A33" s="55"/>
      <c r="B33" s="39" t="s">
        <v>317</v>
      </c>
      <c r="C33" s="38" t="s">
        <v>273</v>
      </c>
      <c r="D33" s="61">
        <v>0.07</v>
      </c>
      <c r="E33" s="60" t="s">
        <v>318</v>
      </c>
    </row>
    <row r="34" ht="40.5" customHeight="1" spans="1:5">
      <c r="A34" s="75" t="s">
        <v>319</v>
      </c>
      <c r="B34" s="76"/>
      <c r="C34" s="76"/>
      <c r="D34" s="76"/>
      <c r="E34" s="76"/>
    </row>
    <row r="35" spans="1:5">
      <c r="A35" s="77" t="s">
        <v>320</v>
      </c>
      <c r="B35" s="77"/>
      <c r="C35" s="77"/>
      <c r="D35" s="77"/>
      <c r="E35" s="77"/>
    </row>
  </sheetData>
  <mergeCells count="12">
    <mergeCell ref="A2:E2"/>
    <mergeCell ref="A3:B3"/>
    <mergeCell ref="A34:E34"/>
    <mergeCell ref="A35:E35"/>
    <mergeCell ref="A4:A5"/>
    <mergeCell ref="A6:A12"/>
    <mergeCell ref="A13:A31"/>
    <mergeCell ref="A32:A33"/>
    <mergeCell ref="B4:B5"/>
    <mergeCell ref="C4:C5"/>
    <mergeCell ref="D4:D5"/>
    <mergeCell ref="E4:E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M12" sqref="M12"/>
    </sheetView>
  </sheetViews>
  <sheetFormatPr defaultColWidth="9" defaultRowHeight="13.5"/>
  <cols>
    <col min="1" max="1" width="28.125" customWidth="1"/>
    <col min="2" max="11" width="10.5" customWidth="1"/>
  </cols>
  <sheetData>
    <row r="1" spans="1:11">
      <c r="A1" s="34" t="s">
        <v>321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2.5" customHeight="1" spans="1:11">
      <c r="A2" s="36" t="s">
        <v>322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="33" customFormat="1" ht="17.25" customHeight="1" spans="1:11">
      <c r="A3" s="34" t="s">
        <v>184</v>
      </c>
      <c r="B3" s="34"/>
      <c r="C3" s="34"/>
      <c r="D3" s="34"/>
      <c r="E3" s="34" t="s">
        <v>323</v>
      </c>
      <c r="F3" s="34"/>
      <c r="G3" s="34"/>
      <c r="H3" s="34"/>
      <c r="I3" s="34"/>
      <c r="J3" s="34"/>
      <c r="K3" s="34" t="s">
        <v>100</v>
      </c>
    </row>
    <row r="4" ht="26.25" customHeight="1" spans="1:11">
      <c r="A4" s="38" t="s">
        <v>187</v>
      </c>
      <c r="B4" s="38" t="s">
        <v>324</v>
      </c>
      <c r="C4" s="38" t="s">
        <v>325</v>
      </c>
      <c r="D4" s="38" t="s">
        <v>326</v>
      </c>
      <c r="E4" s="38" t="s">
        <v>327</v>
      </c>
      <c r="F4" s="38" t="s">
        <v>328</v>
      </c>
      <c r="G4" s="38" t="s">
        <v>329</v>
      </c>
      <c r="H4" s="38" t="s">
        <v>330</v>
      </c>
      <c r="I4" s="38"/>
      <c r="J4" s="38"/>
      <c r="K4" s="38"/>
    </row>
    <row r="5" ht="33" customHeight="1" spans="1:11">
      <c r="A5" s="38"/>
      <c r="B5" s="38"/>
      <c r="C5" s="38"/>
      <c r="D5" s="38"/>
      <c r="E5" s="38"/>
      <c r="F5" s="38"/>
      <c r="G5" s="38"/>
      <c r="H5" s="38" t="s">
        <v>31</v>
      </c>
      <c r="I5" s="38" t="s">
        <v>331</v>
      </c>
      <c r="J5" s="38" t="s">
        <v>332</v>
      </c>
      <c r="K5" s="38" t="s">
        <v>333</v>
      </c>
    </row>
    <row r="6" ht="24" customHeight="1" spans="1:11">
      <c r="A6" s="39" t="s">
        <v>334</v>
      </c>
      <c r="B6" s="38" t="s">
        <v>335</v>
      </c>
      <c r="C6" s="39"/>
      <c r="D6" s="39"/>
      <c r="E6" s="39"/>
      <c r="F6" s="39"/>
      <c r="G6" s="39"/>
      <c r="H6" s="39"/>
      <c r="I6" s="39"/>
      <c r="J6" s="39"/>
      <c r="K6" s="39"/>
    </row>
    <row r="7" ht="24" customHeight="1" spans="1:11">
      <c r="A7" s="39"/>
      <c r="B7" s="40"/>
      <c r="C7" s="41"/>
      <c r="D7" s="40"/>
      <c r="E7" s="42"/>
      <c r="F7" s="43"/>
      <c r="G7" s="40"/>
      <c r="H7" s="42"/>
      <c r="I7" s="39"/>
      <c r="J7" s="39"/>
      <c r="K7" s="42"/>
    </row>
    <row r="8" ht="24" customHeight="1" spans="1:11">
      <c r="A8" s="39"/>
      <c r="B8" s="40"/>
      <c r="C8" s="41"/>
      <c r="D8" s="40"/>
      <c r="E8" s="42"/>
      <c r="F8" s="43"/>
      <c r="G8" s="40"/>
      <c r="H8" s="42"/>
      <c r="I8" s="39"/>
      <c r="J8" s="39"/>
      <c r="K8" s="42"/>
    </row>
    <row r="9" ht="29.25" customHeight="1" spans="1:11">
      <c r="A9" s="39" t="s">
        <v>336</v>
      </c>
      <c r="B9" s="44" t="s">
        <v>335</v>
      </c>
      <c r="C9" s="41"/>
      <c r="D9" s="40"/>
      <c r="E9" s="42"/>
      <c r="F9" s="43"/>
      <c r="G9" s="40"/>
      <c r="H9" s="42"/>
      <c r="I9" s="39"/>
      <c r="J9" s="39"/>
      <c r="K9" s="42"/>
    </row>
    <row r="10" ht="24" customHeight="1" spans="1:11">
      <c r="A10" s="39"/>
      <c r="B10" s="44"/>
      <c r="C10" s="44"/>
      <c r="D10" s="40"/>
      <c r="E10" s="42"/>
      <c r="F10" s="45"/>
      <c r="G10" s="44"/>
      <c r="H10" s="42"/>
      <c r="I10" s="39"/>
      <c r="J10" s="39"/>
      <c r="K10" s="42"/>
    </row>
    <row r="11" ht="24" customHeight="1" spans="1:11">
      <c r="A11" s="39"/>
      <c r="B11" s="40"/>
      <c r="C11" s="44"/>
      <c r="D11" s="40"/>
      <c r="E11" s="42"/>
      <c r="F11" s="45"/>
      <c r="G11" s="44"/>
      <c r="H11" s="42"/>
      <c r="I11" s="39"/>
      <c r="J11" s="39"/>
      <c r="K11" s="42"/>
    </row>
    <row r="12" ht="24" customHeight="1" spans="1:11">
      <c r="A12" s="39" t="s">
        <v>337</v>
      </c>
      <c r="B12" s="40" t="s">
        <v>335</v>
      </c>
      <c r="C12" s="44"/>
      <c r="D12" s="40"/>
      <c r="E12" s="42"/>
      <c r="F12" s="45"/>
      <c r="G12" s="44"/>
      <c r="H12" s="42"/>
      <c r="I12" s="39"/>
      <c r="J12" s="39"/>
      <c r="K12" s="42"/>
    </row>
    <row r="13" ht="24" customHeight="1" spans="1:11">
      <c r="A13" s="39"/>
      <c r="B13" s="40"/>
      <c r="C13" s="44"/>
      <c r="D13" s="40"/>
      <c r="E13" s="42"/>
      <c r="F13" s="45"/>
      <c r="G13" s="44"/>
      <c r="H13" s="42"/>
      <c r="I13" s="39"/>
      <c r="J13" s="39"/>
      <c r="K13" s="42"/>
    </row>
    <row r="14" ht="24" customHeight="1" spans="1:11">
      <c r="A14" s="39"/>
      <c r="B14" s="40"/>
      <c r="C14" s="44"/>
      <c r="D14" s="40"/>
      <c r="E14" s="42"/>
      <c r="F14" s="45"/>
      <c r="G14" s="44"/>
      <c r="H14" s="42"/>
      <c r="I14" s="39"/>
      <c r="J14" s="39"/>
      <c r="K14" s="42"/>
    </row>
    <row r="15" ht="24" customHeight="1" spans="1:11">
      <c r="A15" s="46" t="s">
        <v>240</v>
      </c>
      <c r="B15" s="46"/>
      <c r="C15" s="46"/>
      <c r="D15" s="46"/>
      <c r="E15" s="46">
        <f>SUM(E7:E14)</f>
        <v>0</v>
      </c>
      <c r="F15" s="46"/>
      <c r="G15" s="46"/>
      <c r="H15" s="46"/>
      <c r="I15" s="46"/>
      <c r="J15" s="46"/>
      <c r="K15" s="46"/>
    </row>
    <row r="16" spans="1:11">
      <c r="A16" s="47" t="s">
        <v>338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>
      <c r="A17" s="47" t="s">
        <v>339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</sheetData>
  <mergeCells count="11">
    <mergeCell ref="A2:K2"/>
    <mergeCell ref="H4:K4"/>
    <mergeCell ref="A16:K16"/>
    <mergeCell ref="A17:K17"/>
    <mergeCell ref="A4:A5"/>
    <mergeCell ref="B4:B5"/>
    <mergeCell ref="C4:C5"/>
    <mergeCell ref="D4:D5"/>
    <mergeCell ref="E4:E5"/>
    <mergeCell ref="F4:F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E42" sqref="E42"/>
    </sheetView>
  </sheetViews>
  <sheetFormatPr defaultColWidth="9" defaultRowHeight="13.5" outlineLevelCol="7"/>
  <cols>
    <col min="1" max="1" width="22.7583333333333" style="1" customWidth="1"/>
    <col min="2" max="2" width="15" style="1" customWidth="1"/>
    <col min="3" max="3" width="27.5" style="1" customWidth="1"/>
    <col min="4" max="8" width="13.3833333333333" style="1" customWidth="1"/>
    <col min="9" max="16384" width="9" style="1"/>
  </cols>
  <sheetData>
    <row r="1" s="1" customFormat="1" spans="1:8">
      <c r="A1" s="2" t="s">
        <v>340</v>
      </c>
      <c r="B1" s="2"/>
      <c r="C1" s="2"/>
      <c r="D1" s="3"/>
      <c r="E1" s="3"/>
      <c r="F1" s="3"/>
      <c r="G1" s="3"/>
      <c r="H1" s="3"/>
    </row>
    <row r="2" s="1" customFormat="1" ht="25.5" customHeight="1" spans="1:8">
      <c r="A2" s="4" t="s">
        <v>341</v>
      </c>
      <c r="B2" s="5"/>
      <c r="C2" s="5"/>
      <c r="D2" s="5"/>
      <c r="E2" s="5"/>
      <c r="F2" s="5"/>
      <c r="G2" s="5"/>
      <c r="H2" s="5"/>
    </row>
    <row r="3" s="1" customFormat="1" ht="21.75" customHeight="1" spans="1:8">
      <c r="A3" s="6" t="s">
        <v>184</v>
      </c>
      <c r="B3" s="7"/>
      <c r="C3" s="7"/>
      <c r="D3" s="7"/>
      <c r="E3" s="7"/>
      <c r="G3" s="2"/>
      <c r="H3" s="8" t="s">
        <v>59</v>
      </c>
    </row>
    <row r="4" s="1" customFormat="1" customHeight="1" spans="1:8">
      <c r="A4" s="9" t="s">
        <v>62</v>
      </c>
      <c r="B4" s="9" t="s">
        <v>26</v>
      </c>
      <c r="C4" s="10" t="s">
        <v>63</v>
      </c>
      <c r="D4" s="10" t="s">
        <v>26</v>
      </c>
      <c r="E4" s="10" t="s">
        <v>64</v>
      </c>
      <c r="F4" s="11"/>
      <c r="G4" s="11"/>
      <c r="H4" s="11"/>
    </row>
    <row r="5" s="1" customFormat="1" customHeight="1" spans="1:8">
      <c r="A5" s="9"/>
      <c r="B5" s="9"/>
      <c r="C5" s="10"/>
      <c r="D5" s="10"/>
      <c r="E5" s="10" t="s">
        <v>65</v>
      </c>
      <c r="F5" s="10" t="s">
        <v>66</v>
      </c>
      <c r="G5" s="10" t="s">
        <v>342</v>
      </c>
      <c r="H5" s="10" t="s">
        <v>343</v>
      </c>
    </row>
    <row r="6" s="1" customFormat="1" customHeight="1" spans="1:8">
      <c r="A6" s="9"/>
      <c r="B6" s="9"/>
      <c r="C6" s="10"/>
      <c r="D6" s="10"/>
      <c r="E6" s="10"/>
      <c r="F6" s="11"/>
      <c r="G6" s="11"/>
      <c r="H6" s="10"/>
    </row>
    <row r="7" s="1" customFormat="1" ht="18" customHeight="1" spans="1:8">
      <c r="A7" s="12" t="s">
        <v>344</v>
      </c>
      <c r="B7" s="13">
        <f>B8+B11+B14+B15+B16+B17+B18+B19+B20+B21+B22</f>
        <v>12157.5</v>
      </c>
      <c r="C7" s="12" t="s">
        <v>345</v>
      </c>
      <c r="D7" s="14">
        <f>SUM(D8:D15)</f>
        <v>11582.18</v>
      </c>
      <c r="E7" s="15">
        <f>SUM(E8:E15)</f>
        <v>17.5</v>
      </c>
      <c r="F7" s="15">
        <f>SUM(F8:F15)</f>
        <v>220</v>
      </c>
      <c r="G7" s="15"/>
      <c r="H7" s="15">
        <f>SUM(H8:H15)</f>
        <v>11344.68</v>
      </c>
    </row>
    <row r="8" s="1" customFormat="1" ht="18" customHeight="1" spans="1:8">
      <c r="A8" s="16" t="s">
        <v>346</v>
      </c>
      <c r="B8" s="17">
        <f>SUM(B9:B10)</f>
        <v>237.5</v>
      </c>
      <c r="C8" s="16" t="s">
        <v>347</v>
      </c>
      <c r="D8" s="18">
        <v>10362.7</v>
      </c>
      <c r="E8" s="18"/>
      <c r="F8" s="18">
        <v>220</v>
      </c>
      <c r="G8" s="18"/>
      <c r="H8" s="18">
        <v>10142.7</v>
      </c>
    </row>
    <row r="9" s="1" customFormat="1" ht="18" customHeight="1" spans="1:8">
      <c r="A9" s="16" t="s">
        <v>348</v>
      </c>
      <c r="B9" s="17">
        <v>17.5</v>
      </c>
      <c r="C9" s="19" t="s">
        <v>349</v>
      </c>
      <c r="D9" s="20">
        <v>939.48</v>
      </c>
      <c r="E9" s="20">
        <v>17.5</v>
      </c>
      <c r="F9" s="20"/>
      <c r="G9" s="20"/>
      <c r="H9" s="20">
        <v>921.98</v>
      </c>
    </row>
    <row r="10" s="1" customFormat="1" ht="18" customHeight="1" spans="1:8">
      <c r="A10" s="16" t="s">
        <v>350</v>
      </c>
      <c r="B10" s="17">
        <v>220</v>
      </c>
      <c r="C10" s="16" t="s">
        <v>351</v>
      </c>
      <c r="D10" s="20"/>
      <c r="E10" s="21"/>
      <c r="F10" s="21"/>
      <c r="G10" s="21"/>
      <c r="H10" s="21"/>
    </row>
    <row r="11" s="1" customFormat="1" ht="18" customHeight="1" spans="1:8">
      <c r="A11" s="16" t="s">
        <v>352</v>
      </c>
      <c r="B11" s="17">
        <f>SUM(B12:B13)</f>
        <v>11870</v>
      </c>
      <c r="C11" s="16" t="s">
        <v>353</v>
      </c>
      <c r="D11" s="20"/>
      <c r="E11" s="21"/>
      <c r="F11" s="21"/>
      <c r="G11" s="21"/>
      <c r="H11" s="21"/>
    </row>
    <row r="12" s="1" customFormat="1" ht="18" customHeight="1" spans="1:8">
      <c r="A12" s="16" t="s">
        <v>354</v>
      </c>
      <c r="B12" s="17">
        <v>11870</v>
      </c>
      <c r="C12" s="16" t="s">
        <v>355</v>
      </c>
      <c r="D12" s="21"/>
      <c r="E12" s="21"/>
      <c r="F12" s="22"/>
      <c r="G12" s="21"/>
      <c r="H12" s="21"/>
    </row>
    <row r="13" s="1" customFormat="1" ht="18" customHeight="1" spans="1:8">
      <c r="A13" s="16" t="s">
        <v>356</v>
      </c>
      <c r="B13" s="17"/>
      <c r="C13" s="16" t="s">
        <v>357</v>
      </c>
      <c r="D13" s="21"/>
      <c r="E13" s="21"/>
      <c r="F13" s="21"/>
      <c r="G13" s="21"/>
      <c r="H13" s="21"/>
    </row>
    <row r="14" s="1" customFormat="1" ht="18" customHeight="1" spans="1:8">
      <c r="A14" s="16" t="s">
        <v>358</v>
      </c>
      <c r="B14" s="17"/>
      <c r="C14" s="16" t="s">
        <v>359</v>
      </c>
      <c r="D14" s="21"/>
      <c r="E14" s="21"/>
      <c r="F14" s="21"/>
      <c r="G14" s="21"/>
      <c r="H14" s="21"/>
    </row>
    <row r="15" s="1" customFormat="1" ht="18" customHeight="1" spans="1:8">
      <c r="A15" s="16" t="s">
        <v>360</v>
      </c>
      <c r="B15" s="17"/>
      <c r="C15" s="16" t="s">
        <v>361</v>
      </c>
      <c r="D15" s="20">
        <v>280</v>
      </c>
      <c r="E15" s="20"/>
      <c r="F15" s="20"/>
      <c r="G15" s="20"/>
      <c r="H15" s="20">
        <v>280</v>
      </c>
    </row>
    <row r="16" s="1" customFormat="1" ht="18" customHeight="1" spans="1:8">
      <c r="A16" s="16" t="s">
        <v>362</v>
      </c>
      <c r="B16" s="23"/>
      <c r="C16" s="24"/>
      <c r="D16" s="19"/>
      <c r="E16" s="19"/>
      <c r="F16" s="19"/>
      <c r="G16" s="19"/>
      <c r="H16" s="19"/>
    </row>
    <row r="17" s="1" customFormat="1" ht="18" customHeight="1" spans="1:8">
      <c r="A17" s="16" t="s">
        <v>363</v>
      </c>
      <c r="B17" s="23"/>
      <c r="C17" s="24"/>
      <c r="D17" s="19"/>
      <c r="E17" s="19"/>
      <c r="F17" s="19"/>
      <c r="G17" s="19"/>
      <c r="H17" s="19"/>
    </row>
    <row r="18" s="1" customFormat="1" ht="18" customHeight="1" spans="1:8">
      <c r="A18" s="16" t="s">
        <v>364</v>
      </c>
      <c r="B18" s="23"/>
      <c r="C18" s="19"/>
      <c r="D18" s="19"/>
      <c r="E18" s="19"/>
      <c r="F18" s="19"/>
      <c r="G18" s="19"/>
      <c r="H18" s="19"/>
    </row>
    <row r="19" s="1" customFormat="1" ht="18" customHeight="1" spans="1:8">
      <c r="A19" s="16" t="s">
        <v>365</v>
      </c>
      <c r="B19" s="23"/>
      <c r="C19" s="25" t="s">
        <v>366</v>
      </c>
      <c r="D19" s="26">
        <f>SUM(D20:D22)</f>
        <v>575.32</v>
      </c>
      <c r="E19" s="27" t="s">
        <v>367</v>
      </c>
      <c r="F19" s="27" t="s">
        <v>367</v>
      </c>
      <c r="G19" s="27" t="s">
        <v>367</v>
      </c>
      <c r="H19" s="27" t="s">
        <v>367</v>
      </c>
    </row>
    <row r="20" s="1" customFormat="1" ht="18" customHeight="1" spans="1:8">
      <c r="A20" s="16" t="s">
        <v>368</v>
      </c>
      <c r="B20" s="23">
        <v>30</v>
      </c>
      <c r="C20" s="28" t="s">
        <v>369</v>
      </c>
      <c r="D20" s="29"/>
      <c r="E20" s="27" t="s">
        <v>367</v>
      </c>
      <c r="F20" s="27" t="s">
        <v>367</v>
      </c>
      <c r="G20" s="27" t="s">
        <v>367</v>
      </c>
      <c r="H20" s="27" t="s">
        <v>367</v>
      </c>
    </row>
    <row r="21" s="1" customFormat="1" ht="18" customHeight="1" spans="1:8">
      <c r="A21" s="16" t="s">
        <v>370</v>
      </c>
      <c r="B21" s="23"/>
      <c r="C21" s="28" t="s">
        <v>371</v>
      </c>
      <c r="D21" s="29">
        <v>575.32</v>
      </c>
      <c r="E21" s="27" t="s">
        <v>367</v>
      </c>
      <c r="F21" s="27" t="s">
        <v>367</v>
      </c>
      <c r="G21" s="27" t="s">
        <v>367</v>
      </c>
      <c r="H21" s="27" t="s">
        <v>367</v>
      </c>
    </row>
    <row r="22" s="1" customFormat="1" ht="18" customHeight="1" spans="1:8">
      <c r="A22" s="16" t="s">
        <v>372</v>
      </c>
      <c r="B22" s="23">
        <v>20</v>
      </c>
      <c r="C22" s="28" t="s">
        <v>373</v>
      </c>
      <c r="D22" s="29"/>
      <c r="E22" s="27" t="s">
        <v>367</v>
      </c>
      <c r="F22" s="27" t="s">
        <v>367</v>
      </c>
      <c r="G22" s="27" t="s">
        <v>367</v>
      </c>
      <c r="H22" s="27" t="s">
        <v>367</v>
      </c>
    </row>
    <row r="23" s="1" customFormat="1" ht="24.75" customHeight="1" spans="1:8">
      <c r="A23" s="25" t="s">
        <v>374</v>
      </c>
      <c r="B23" s="26">
        <f>SUM(B24:B27)</f>
        <v>11197.11</v>
      </c>
      <c r="C23" s="25" t="s">
        <v>375</v>
      </c>
      <c r="D23" s="26">
        <f>SUM(D24:D27)</f>
        <v>11772.43</v>
      </c>
      <c r="E23" s="27" t="s">
        <v>367</v>
      </c>
      <c r="F23" s="27" t="s">
        <v>367</v>
      </c>
      <c r="G23" s="27" t="s">
        <v>367</v>
      </c>
      <c r="H23" s="27" t="s">
        <v>367</v>
      </c>
    </row>
    <row r="24" s="1" customFormat="1" ht="18" customHeight="1" spans="1:8">
      <c r="A24" s="30" t="s">
        <v>369</v>
      </c>
      <c r="B24" s="29">
        <v>932.77</v>
      </c>
      <c r="C24" s="30" t="s">
        <v>369</v>
      </c>
      <c r="D24" s="29">
        <v>932.77</v>
      </c>
      <c r="E24" s="27" t="s">
        <v>367</v>
      </c>
      <c r="F24" s="27" t="s">
        <v>367</v>
      </c>
      <c r="G24" s="27" t="s">
        <v>367</v>
      </c>
      <c r="H24" s="27" t="s">
        <v>367</v>
      </c>
    </row>
    <row r="25" s="1" customFormat="1" ht="18" customHeight="1" spans="1:8">
      <c r="A25" s="30" t="s">
        <v>376</v>
      </c>
      <c r="B25" s="29">
        <v>5711.04</v>
      </c>
      <c r="C25" s="30" t="s">
        <v>376</v>
      </c>
      <c r="D25" s="29">
        <v>6286.36</v>
      </c>
      <c r="E25" s="27" t="s">
        <v>367</v>
      </c>
      <c r="F25" s="27" t="s">
        <v>367</v>
      </c>
      <c r="G25" s="27" t="s">
        <v>367</v>
      </c>
      <c r="H25" s="27" t="s">
        <v>367</v>
      </c>
    </row>
    <row r="26" s="1" customFormat="1" ht="18" customHeight="1" spans="1:8">
      <c r="A26" s="31" t="s">
        <v>377</v>
      </c>
      <c r="B26" s="29"/>
      <c r="C26" s="31" t="s">
        <v>377</v>
      </c>
      <c r="D26" s="29"/>
      <c r="E26" s="27" t="s">
        <v>367</v>
      </c>
      <c r="F26" s="27" t="s">
        <v>367</v>
      </c>
      <c r="G26" s="27" t="s">
        <v>367</v>
      </c>
      <c r="H26" s="27" t="s">
        <v>367</v>
      </c>
    </row>
    <row r="27" s="1" customFormat="1" ht="18" customHeight="1" spans="1:8">
      <c r="A27" s="31" t="s">
        <v>378</v>
      </c>
      <c r="B27" s="29">
        <v>4553.3</v>
      </c>
      <c r="C27" s="31" t="s">
        <v>378</v>
      </c>
      <c r="D27" s="29">
        <v>4553.3</v>
      </c>
      <c r="E27" s="27" t="s">
        <v>367</v>
      </c>
      <c r="F27" s="27" t="s">
        <v>367</v>
      </c>
      <c r="G27" s="27" t="s">
        <v>367</v>
      </c>
      <c r="H27" s="27" t="s">
        <v>367</v>
      </c>
    </row>
    <row r="28" s="1" customFormat="1" spans="1:1">
      <c r="A28" s="32" t="s">
        <v>379</v>
      </c>
    </row>
  </sheetData>
  <mergeCells count="10">
    <mergeCell ref="A2:H2"/>
    <mergeCell ref="E4:H4"/>
    <mergeCell ref="A4:A6"/>
    <mergeCell ref="B4:B6"/>
    <mergeCell ref="C4:C6"/>
    <mergeCell ref="D4:D6"/>
    <mergeCell ref="E5:E6"/>
    <mergeCell ref="F5:F6"/>
    <mergeCell ref="G5:G6"/>
    <mergeCell ref="H5:H6"/>
  </mergeCells>
  <pageMargins left="0.75" right="0.75" top="0.432638888888889" bottom="0.629861111111111" header="0.590277777777778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1基本信息表</vt:lpstr>
      <vt:lpstr>2预算收入支出总表（收付实现制）</vt:lpstr>
      <vt:lpstr>3预算支出明细表（收付实现制）</vt:lpstr>
      <vt:lpstr>4采购项目预算申报明细表</vt:lpstr>
      <vt:lpstr>5“三公”经费、会议费、培训费支出表</vt:lpstr>
      <vt:lpstr>6财务绩效指标预算目标表</vt:lpstr>
      <vt:lpstr>7存量债务偿还预算表</vt:lpstr>
      <vt:lpstr>8收入费用总表（权责发生制）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liu</dc:creator>
  <cp:lastModifiedBy>阿拉伯皮带</cp:lastModifiedBy>
  <dcterms:created xsi:type="dcterms:W3CDTF">2023-06-05T09:31:00Z</dcterms:created>
  <cp:lastPrinted>2023-10-19T09:47:00Z</cp:lastPrinted>
  <dcterms:modified xsi:type="dcterms:W3CDTF">2025-03-31T06:11:05Z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15895324054041CAAE52F65CE49D1634_13</vt:lpwstr>
  </property>
  <property fmtid="{D5CDD505-2E9C-101B-9397-08002B2CF9AE}" pid="3" name="KSOProductBuildVer">
    <vt:lpwstr>2052-12.1.0.20305</vt:lpwstr>
  </property>
</Properties>
</file>